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ENG\Files\DEVLMT ENGR\Fee Related\Fee Updates\CALCULATORS\2026-2027\"/>
    </mc:Choice>
  </mc:AlternateContent>
  <xr:revisionPtr revIDLastSave="0" documentId="13_ncr:1_{1700F3C8-FBF3-431E-8A3D-742DE21A53AF}" xr6:coauthVersionLast="47" xr6:coauthVersionMax="47" xr10:uidLastSave="{00000000-0000-0000-0000-000000000000}"/>
  <bookViews>
    <workbookView xWindow="-120" yWindow="-120" windowWidth="29040" windowHeight="15720" xr2:uid="{470CB3D9-D488-49EF-B6E6-C65A1DFAC744}"/>
  </bookViews>
  <sheets>
    <sheet name="Commercial Impact Fee Calc" sheetId="1" r:id="rId1"/>
    <sheet name="INPUT TABLE" sheetId="2" state="hidden" r:id="rId2"/>
  </sheets>
  <definedNames>
    <definedName name="_xlnm.Print_Area" localSheetId="0">'Commercial Impact Fee Calc'!$A$1:$H$29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1" l="1"/>
  <c r="F11" i="1"/>
  <c r="G16" i="1" l="1"/>
  <c r="F16" i="1"/>
  <c r="E16" i="1"/>
  <c r="D16" i="1"/>
  <c r="C16" i="1"/>
  <c r="F20" i="1" l="1"/>
  <c r="E18" i="1"/>
  <c r="H11" i="1"/>
  <c r="C18" i="1" l="1"/>
  <c r="C19" i="1"/>
  <c r="C20" i="1"/>
  <c r="E19" i="1"/>
  <c r="E20" i="1"/>
  <c r="G18" i="1"/>
  <c r="G19" i="1"/>
  <c r="G20" i="1"/>
  <c r="F18" i="1"/>
  <c r="F19" i="1"/>
  <c r="F21" i="1"/>
  <c r="F22" i="1"/>
  <c r="D18" i="1"/>
  <c r="D19" i="1"/>
  <c r="D20" i="1"/>
  <c r="H20" i="1" l="1"/>
  <c r="H19" i="1"/>
  <c r="H18" i="1"/>
  <c r="E30" i="2"/>
  <c r="F30" i="2"/>
  <c r="E31" i="2"/>
  <c r="F31" i="2" s="1"/>
  <c r="E32" i="2"/>
  <c r="E33" i="2"/>
  <c r="E34" i="2"/>
  <c r="E35" i="2"/>
  <c r="E36" i="2"/>
  <c r="E37" i="2"/>
  <c r="F37" i="2"/>
  <c r="E38" i="2"/>
  <c r="F38" i="2"/>
  <c r="E39" i="2"/>
  <c r="F39" i="2" s="1"/>
  <c r="E40" i="2"/>
  <c r="F40" i="2"/>
  <c r="E41" i="2"/>
  <c r="F41" i="2" s="1"/>
  <c r="E42" i="2"/>
  <c r="F42" i="2"/>
  <c r="E43" i="2"/>
  <c r="F43" i="2" s="1"/>
  <c r="E44" i="2"/>
  <c r="F44" i="2" s="1"/>
  <c r="E45" i="2"/>
  <c r="F45" i="2" s="1"/>
  <c r="E46" i="2"/>
  <c r="F46" i="2"/>
  <c r="E47" i="2"/>
  <c r="F47" i="2" s="1"/>
  <c r="E48" i="2"/>
  <c r="F48" i="2" s="1"/>
  <c r="E49" i="2"/>
  <c r="F49" i="2"/>
  <c r="E50" i="2"/>
  <c r="F50" i="2" s="1"/>
  <c r="E51" i="2"/>
  <c r="F51" i="2" s="1"/>
  <c r="E52" i="2"/>
  <c r="F52" i="2"/>
  <c r="E53" i="2"/>
  <c r="F53" i="2" s="1"/>
  <c r="E54" i="2"/>
  <c r="F54" i="2" s="1"/>
  <c r="E55" i="2"/>
  <c r="F55" i="2" s="1"/>
  <c r="E56" i="2"/>
  <c r="F56" i="2" s="1"/>
  <c r="E57" i="2"/>
  <c r="F57" i="2" s="1"/>
  <c r="E58" i="2"/>
  <c r="F58" i="2"/>
  <c r="E59" i="2"/>
  <c r="F59" i="2" s="1"/>
  <c r="E60" i="2"/>
  <c r="F60" i="2"/>
  <c r="E61" i="2"/>
  <c r="F61" i="2"/>
  <c r="E62" i="2"/>
  <c r="F62" i="2" s="1"/>
  <c r="E63" i="2"/>
  <c r="F63" i="2" s="1"/>
  <c r="E64" i="2"/>
  <c r="F64" i="2"/>
  <c r="E65" i="2"/>
  <c r="F65" i="2"/>
  <c r="E66" i="2"/>
  <c r="F66" i="2" s="1"/>
  <c r="E67" i="2"/>
  <c r="F67" i="2" s="1"/>
  <c r="E68" i="2"/>
  <c r="F68" i="2"/>
  <c r="E69" i="2"/>
  <c r="F69" i="2" s="1"/>
  <c r="E70" i="2"/>
  <c r="F70" i="2"/>
  <c r="E71" i="2"/>
  <c r="F71" i="2" s="1"/>
  <c r="E72" i="2"/>
  <c r="F72" i="2"/>
  <c r="E73" i="2"/>
  <c r="F73" i="2"/>
  <c r="E74" i="2"/>
  <c r="F74" i="2"/>
  <c r="E75" i="2"/>
  <c r="F75" i="2" s="1"/>
  <c r="E76" i="2"/>
  <c r="F76" i="2"/>
  <c r="E77" i="2"/>
  <c r="F77" i="2" s="1"/>
  <c r="E78" i="2"/>
  <c r="F78" i="2"/>
  <c r="E79" i="2"/>
  <c r="F79" i="2" s="1"/>
  <c r="E80" i="2"/>
  <c r="F80" i="2"/>
  <c r="E81" i="2"/>
  <c r="F81" i="2"/>
  <c r="E82" i="2"/>
  <c r="F82" i="2"/>
  <c r="E83" i="2"/>
  <c r="F83" i="2" s="1"/>
  <c r="E84" i="2"/>
  <c r="F84" i="2" s="1"/>
  <c r="E85" i="2"/>
  <c r="F85" i="2" s="1"/>
  <c r="E86" i="2"/>
  <c r="F86" i="2"/>
  <c r="E87" i="2"/>
  <c r="F87" i="2" s="1"/>
  <c r="E88" i="2"/>
  <c r="F88" i="2"/>
  <c r="E89" i="2"/>
  <c r="F89" i="2" s="1"/>
  <c r="E90" i="2"/>
  <c r="F90" i="2"/>
  <c r="E91" i="2"/>
  <c r="E92" i="2"/>
  <c r="F92" i="2"/>
  <c r="E93" i="2"/>
  <c r="F93" i="2"/>
  <c r="E94" i="2"/>
  <c r="F94" i="2"/>
  <c r="E95" i="2"/>
  <c r="F95" i="2" s="1"/>
  <c r="E96" i="2"/>
  <c r="E97" i="2"/>
  <c r="F97" i="2"/>
  <c r="E98" i="2"/>
  <c r="F98" i="2"/>
  <c r="E99" i="2"/>
  <c r="E100" i="2"/>
  <c r="E101" i="2"/>
  <c r="E102" i="2"/>
  <c r="E103" i="2"/>
  <c r="F103" i="2" s="1"/>
  <c r="E104" i="2"/>
  <c r="F104" i="2"/>
  <c r="E105" i="2"/>
  <c r="F105" i="2" s="1"/>
  <c r="E106" i="2"/>
  <c r="F106" i="2"/>
  <c r="E107" i="2"/>
  <c r="F107" i="2" s="1"/>
  <c r="E108" i="2"/>
  <c r="F108" i="2"/>
  <c r="E109" i="2"/>
  <c r="F109" i="2"/>
  <c r="E110" i="2"/>
  <c r="E111" i="2"/>
  <c r="E112" i="2"/>
  <c r="E113" i="2"/>
  <c r="F113" i="2"/>
  <c r="E114" i="2"/>
  <c r="F114" i="2"/>
  <c r="E115" i="2"/>
  <c r="F115" i="2" s="1"/>
  <c r="E116" i="2"/>
  <c r="F116" i="2" s="1"/>
  <c r="E117" i="2"/>
  <c r="F117" i="2"/>
  <c r="E118" i="2"/>
  <c r="F118" i="2"/>
  <c r="E119" i="2"/>
  <c r="F119" i="2" s="1"/>
  <c r="D21" i="1" s="1"/>
  <c r="E120" i="2"/>
  <c r="F120" i="2" s="1"/>
  <c r="E21" i="1" s="1"/>
  <c r="E121" i="2"/>
  <c r="F121" i="2"/>
  <c r="E122" i="2"/>
  <c r="F122" i="2"/>
  <c r="E123" i="2"/>
  <c r="F123" i="2" s="1"/>
  <c r="E124" i="2"/>
  <c r="F124" i="2"/>
  <c r="E125" i="2"/>
  <c r="F125" i="2" s="1"/>
  <c r="E126" i="2"/>
  <c r="F126" i="2" s="1"/>
  <c r="E127" i="2"/>
  <c r="F127" i="2" s="1"/>
  <c r="D22" i="1" s="1"/>
  <c r="E128" i="2"/>
  <c r="F128" i="2" s="1"/>
  <c r="E22" i="1" s="1"/>
  <c r="E6" i="2"/>
  <c r="E7" i="2"/>
  <c r="F7" i="2"/>
  <c r="E8" i="2"/>
  <c r="E9" i="2"/>
  <c r="E10" i="2"/>
  <c r="E11" i="2"/>
  <c r="E12" i="2"/>
  <c r="F12" i="2"/>
  <c r="E13" i="2"/>
  <c r="F13" i="2"/>
  <c r="E14" i="2"/>
  <c r="E15" i="2"/>
  <c r="E16" i="2"/>
  <c r="F16" i="2" s="1"/>
  <c r="E17" i="2"/>
  <c r="E18" i="2"/>
  <c r="E19" i="2"/>
  <c r="E20" i="2"/>
  <c r="E21" i="2"/>
  <c r="E22" i="2"/>
  <c r="F22" i="2" s="1"/>
  <c r="E23" i="2"/>
  <c r="E24" i="2"/>
  <c r="E25" i="2"/>
  <c r="F25" i="2"/>
  <c r="E26" i="2"/>
  <c r="E27" i="2"/>
  <c r="E28" i="2"/>
  <c r="E29" i="2"/>
  <c r="E5" i="2"/>
  <c r="G22" i="1" l="1"/>
  <c r="C22" i="1"/>
  <c r="H22" i="1" s="1"/>
  <c r="G21" i="1"/>
  <c r="C21" i="1"/>
  <c r="H21" i="1" s="1"/>
  <c r="C24" i="1" l="1"/>
  <c r="D24" i="1"/>
  <c r="E24" i="1"/>
  <c r="G24" i="1"/>
  <c r="H24" i="1"/>
</calcChain>
</file>

<file path=xl/sharedStrings.xml><?xml version="1.0" encoding="utf-8"?>
<sst xmlns="http://schemas.openxmlformats.org/spreadsheetml/2006/main" count="265" uniqueCount="107">
  <si>
    <t>FEE SCHEDULE AS OF:</t>
  </si>
  <si>
    <t>Project Name:</t>
  </si>
  <si>
    <t>Plan No.:</t>
  </si>
  <si>
    <t>Address:</t>
  </si>
  <si>
    <t>Date:</t>
  </si>
  <si>
    <t>TOTAL SQUARE FEET</t>
  </si>
  <si>
    <t>IMPACT FEE</t>
  </si>
  <si>
    <t>RETAIL</t>
  </si>
  <si>
    <t>OFFICE</t>
  </si>
  <si>
    <t>TOTAL FEES</t>
  </si>
  <si>
    <t>STREET FACILITY IMPROVEMENT</t>
  </si>
  <si>
    <t>STREET MAINTENANCE EQUIPMENT</t>
  </si>
  <si>
    <t>TOTAL IMPACT FEES:</t>
  </si>
  <si>
    <t>How To Use:</t>
  </si>
  <si>
    <t xml:space="preserve">Step 1. </t>
  </si>
  <si>
    <t xml:space="preserve">Step 2. </t>
  </si>
  <si>
    <t xml:space="preserve">Step 3. </t>
  </si>
  <si>
    <t xml:space="preserve">Step 4. </t>
  </si>
  <si>
    <t xml:space="preserve">Step 5. </t>
  </si>
  <si>
    <t xml:space="preserve">Input Table </t>
  </si>
  <si>
    <t>Street Facility Improvement Fees</t>
  </si>
  <si>
    <t>Residential</t>
  </si>
  <si>
    <t xml:space="preserve">    Single Family</t>
  </si>
  <si>
    <t>Per Dwelling Unit</t>
  </si>
  <si>
    <t xml:space="preserve">    Multi Family</t>
  </si>
  <si>
    <t>Commercial</t>
  </si>
  <si>
    <t xml:space="preserve">    Retail</t>
  </si>
  <si>
    <t>Per Square Foot</t>
  </si>
  <si>
    <t xml:space="preserve">    Office</t>
  </si>
  <si>
    <t>Industrial</t>
  </si>
  <si>
    <t>Other</t>
  </si>
  <si>
    <t>Avg Daily Vehicle Trips rate</t>
  </si>
  <si>
    <t>Street Maintenance Equipment Fees</t>
  </si>
  <si>
    <t>Bikeway Improvement Fees</t>
  </si>
  <si>
    <t>No Fee</t>
  </si>
  <si>
    <t>Credits to Fees</t>
  </si>
  <si>
    <t>Change in use from existing residential use to a nonresidential use</t>
  </si>
  <si>
    <t>See Notes</t>
  </si>
  <si>
    <t>A credit shall be provided at the amount equal to the transportation facility fee for the previous residential use</t>
  </si>
  <si>
    <t>Change in use from existing nonresidential use to residential use, or to another nonresidential use which requires a certificate of occupancy</t>
  </si>
  <si>
    <t>Deferral of Fees</t>
  </si>
  <si>
    <t>Single Family Residential</t>
  </si>
  <si>
    <t>Administration Fee equal to 2% of deferred transportation facilities fee</t>
  </si>
  <si>
    <t>Multi Family Residential or Non Residential</t>
  </si>
  <si>
    <t xml:space="preserve">Storm Drain Facility Fees    </t>
  </si>
  <si>
    <t>Butte Creek</t>
  </si>
  <si>
    <t>Total Cost Per Acre</t>
  </si>
  <si>
    <t>Per Acre Cost</t>
  </si>
  <si>
    <t>Commercial &amp; Industrial</t>
  </si>
  <si>
    <t>Comanche Creek</t>
  </si>
  <si>
    <t>Little Chico Creek</t>
  </si>
  <si>
    <t>Big Chico Creek</t>
  </si>
  <si>
    <t>Lindo Channel</t>
  </si>
  <si>
    <t>S.U.D.A.D Ditch</t>
  </si>
  <si>
    <t>Mud-Sycamore Creek</t>
  </si>
  <si>
    <t>P.V. Ditch</t>
  </si>
  <si>
    <t xml:space="preserve">Keefer Slough/Rock Creek/NWCSPA </t>
  </si>
  <si>
    <t>Fee Computation</t>
  </si>
  <si>
    <t>Without Building Plans</t>
  </si>
  <si>
    <t>Park Facility Fees</t>
  </si>
  <si>
    <t>Bidwell Park Land Acquisition Fee</t>
  </si>
  <si>
    <t>Factors For Usage</t>
  </si>
  <si>
    <t>2.6 persons / household</t>
  </si>
  <si>
    <t>2.2 persons / household</t>
  </si>
  <si>
    <t>Standard for Park Facilities</t>
  </si>
  <si>
    <t>5 acres / 1,000 persons</t>
  </si>
  <si>
    <t>Owner Shall Pay Administrative Fee Equal to 2% of the Deferred Park Facility Fees</t>
  </si>
  <si>
    <t>-</t>
  </si>
  <si>
    <t>Building and Equipment Fees</t>
  </si>
  <si>
    <t>Administration Building Fee</t>
  </si>
  <si>
    <t xml:space="preserve">Commercial </t>
  </si>
  <si>
    <t>Fire Protection  Building &amp; Equipment Fee</t>
  </si>
  <si>
    <t>Police Protection  Building &amp; Equipment Fee</t>
  </si>
  <si>
    <t>Table extracted from Finance</t>
  </si>
  <si>
    <t>Data rounded to 2 decimals which is consistent with how the data is adopted by Council</t>
  </si>
  <si>
    <t>INPUT DATA</t>
  </si>
  <si>
    <t>Owner Shall Pay Administrative Fee Equal to 2% of the Deferred Bldg &amp; Equip Fees</t>
  </si>
  <si>
    <t xml:space="preserve">NEW </t>
  </si>
  <si>
    <t>INDUSTRIAL</t>
  </si>
  <si>
    <t>EXISTING</t>
  </si>
  <si>
    <t xml:space="preserve">END </t>
  </si>
  <si>
    <t>Occupancy Type</t>
  </si>
  <si>
    <t xml:space="preserve">Note: </t>
  </si>
  <si>
    <t>FIRE PROTECTION BUILDING AND EQUIPMENT</t>
  </si>
  <si>
    <t xml:space="preserve">POLICE PROTECTION BUILDING AND EQUIPMENT </t>
  </si>
  <si>
    <t>BIKEWAY IMPROVEMENT</t>
  </si>
  <si>
    <t>Input the project information into the first block of blue cells</t>
  </si>
  <si>
    <t>New or Changed Area Subject to Impact Fee</t>
  </si>
  <si>
    <t>COMMERCIAL and INDUSTRIAL projects do not pay Park or Administration Building Impact fees.</t>
  </si>
  <si>
    <t xml:space="preserve">COMMERCIAL AND INDUSTRIAL IMPACT FEE ESTIMATE WORKSHEET </t>
  </si>
  <si>
    <t xml:space="preserve">Negative Numbers or net lower numbers will show as an results of CREDITS for changes in occupancy. </t>
  </si>
  <si>
    <t>COMMERCIAL - RETAIL (sqft):</t>
  </si>
  <si>
    <t>COMMERCIAL - OFFICE (sqft):</t>
  </si>
  <si>
    <t>INDUSTRIAL (sqft):</t>
  </si>
  <si>
    <t>OUTDOOR SALES/DINING (sqft):</t>
  </si>
  <si>
    <r>
      <t xml:space="preserve">OUTDOOR </t>
    </r>
    <r>
      <rPr>
        <b/>
        <vertAlign val="superscript"/>
        <sz val="12"/>
        <color theme="0"/>
        <rFont val="Arial Nova"/>
        <family val="2"/>
      </rPr>
      <t>(2)</t>
    </r>
  </si>
  <si>
    <r>
      <t xml:space="preserve">OTHER </t>
    </r>
    <r>
      <rPr>
        <b/>
        <vertAlign val="superscript"/>
        <sz val="12"/>
        <color theme="0"/>
        <rFont val="Arial Nova"/>
        <family val="2"/>
      </rPr>
      <t>(1)</t>
    </r>
  </si>
  <si>
    <r>
      <t xml:space="preserve">OTHER </t>
    </r>
    <r>
      <rPr>
        <vertAlign val="superscript"/>
        <sz val="12"/>
        <rFont val="Arial Nova"/>
        <family val="2"/>
      </rPr>
      <t>(1)</t>
    </r>
    <r>
      <rPr>
        <sz val="12"/>
        <rFont val="Arial Nova"/>
        <family val="2"/>
      </rPr>
      <t>:</t>
    </r>
  </si>
  <si>
    <t>(2) Outdoor sales/dining areas are assessed 50% of the base impact fees (3.85.135 A.)</t>
  </si>
  <si>
    <t>(1) Other assessed on Avg Daily Vehicle Trips rate for specific land uses</t>
  </si>
  <si>
    <r>
      <t xml:space="preserve">Input the total square footage of each of the proposed occupancies for the </t>
    </r>
    <r>
      <rPr>
        <b/>
        <sz val="12"/>
        <color theme="1"/>
        <rFont val="Arial Nova"/>
        <family val="2"/>
      </rPr>
      <t>new</t>
    </r>
    <r>
      <rPr>
        <sz val="12"/>
        <color theme="1"/>
        <rFont val="Arial Nova"/>
        <family val="2"/>
      </rPr>
      <t xml:space="preserve"> project. </t>
    </r>
  </si>
  <si>
    <r>
      <t xml:space="preserve">Input the total square footage of each of the </t>
    </r>
    <r>
      <rPr>
        <b/>
        <sz val="12"/>
        <color theme="1"/>
        <rFont val="Arial Nova"/>
        <family val="2"/>
      </rPr>
      <t>existing</t>
    </r>
    <r>
      <rPr>
        <sz val="12"/>
        <color theme="1"/>
        <rFont val="Arial Nova"/>
        <family val="2"/>
      </rPr>
      <t xml:space="preserve"> occupancies for the project prior to proposed improvements. Enter zero for all if this is a new project. </t>
    </r>
  </si>
  <si>
    <t xml:space="preserve">Basis for OTHER calculation is average daily vehicle trips. The assessment is used for specfic land uses. Consult with CDD for assessment determiniation. </t>
  </si>
  <si>
    <t>Answer is shown in lower right corner of sheet.</t>
  </si>
  <si>
    <t>Update these for commercial calculator</t>
  </si>
  <si>
    <t>FY2026-27</t>
  </si>
  <si>
    <t>Updated: 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</si>
</sst>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2"/>
      <name val="Arial Nova"/>
      <family val="2"/>
    </font>
    <font>
      <sz val="12"/>
      <color theme="1"/>
      <name val="Arial Nova"/>
      <family val="2"/>
    </font>
    <font>
      <b/>
      <sz val="12"/>
      <color theme="1"/>
      <name val="Arial Nova"/>
      <family val="2"/>
    </font>
    <font>
      <sz val="12"/>
      <name val="Arial Nova"/>
      <family val="2"/>
    </font>
    <font>
      <sz val="12"/>
      <color rgb="FFFF0000"/>
      <name val="Arial Nova"/>
      <family val="2"/>
    </font>
    <font>
      <sz val="12"/>
      <color theme="9" tint="0.79998168889431442"/>
      <name val="Arial Nova"/>
      <family val="2"/>
    </font>
    <font>
      <i/>
      <sz val="12"/>
      <name val="Arial Nova"/>
      <family val="2"/>
    </font>
    <font>
      <b/>
      <sz val="12"/>
      <color theme="0"/>
      <name val="Arial Nova"/>
      <family val="2"/>
    </font>
    <font>
      <b/>
      <vertAlign val="superscript"/>
      <sz val="12"/>
      <color theme="0"/>
      <name val="Arial Nova"/>
      <family val="2"/>
    </font>
    <font>
      <vertAlign val="superscript"/>
      <sz val="12"/>
      <name val="Arial Nova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lightTrellis">
        <bgColor theme="9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</borders>
  <cellStyleXfs count="4">
    <xf numFmtId="0" fontId="0" fillId="0" borderId="0"/>
    <xf numFmtId="3" fontId="1" fillId="0" borderId="0" applyFont="0" applyFill="0" applyBorder="0" applyAlignment="0" applyProtection="0"/>
    <xf numFmtId="0" fontId="1" fillId="0" borderId="0">
      <alignment vertical="top"/>
    </xf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0" fillId="2" borderId="0" xfId="0" applyFill="1"/>
    <xf numFmtId="0" fontId="0" fillId="3" borderId="0" xfId="0" applyFill="1"/>
    <xf numFmtId="0" fontId="3" fillId="0" borderId="0" xfId="0" applyFont="1"/>
    <xf numFmtId="0" fontId="3" fillId="3" borderId="2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0" fillId="4" borderId="13" xfId="0" applyFill="1" applyBorder="1"/>
    <xf numFmtId="0" fontId="0" fillId="4" borderId="14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15" xfId="0" applyFill="1" applyBorder="1"/>
    <xf numFmtId="0" fontId="0" fillId="4" borderId="16" xfId="0" applyFill="1" applyBorder="1"/>
    <xf numFmtId="0" fontId="5" fillId="0" borderId="0" xfId="0" applyFont="1"/>
    <xf numFmtId="14" fontId="7" fillId="0" borderId="0" xfId="1" applyNumberFormat="1" applyFont="1" applyFill="1" applyBorder="1" applyAlignment="1">
      <alignment horizontal="right" indent="2"/>
    </xf>
    <xf numFmtId="0" fontId="4" fillId="0" borderId="0" xfId="2" applyFont="1" applyAlignment="1">
      <alignment horizontal="right" indent="2"/>
    </xf>
    <xf numFmtId="0" fontId="8" fillId="0" borderId="0" xfId="2" applyFont="1" applyAlignment="1">
      <alignment horizontal="right" indent="2"/>
    </xf>
    <xf numFmtId="0" fontId="7" fillId="0" borderId="0" xfId="2" applyFont="1" applyAlignment="1">
      <alignment horizontal="right" indent="2"/>
    </xf>
    <xf numFmtId="0" fontId="7" fillId="0" borderId="0" xfId="2" applyFont="1" applyAlignment="1" applyProtection="1">
      <alignment horizontal="right" indent="2"/>
      <protection locked="0"/>
    </xf>
    <xf numFmtId="0" fontId="4" fillId="0" borderId="0" xfId="2" applyFont="1" applyAlignment="1">
      <alignment horizontal="right" wrapText="1" indent="2"/>
    </xf>
    <xf numFmtId="0" fontId="7" fillId="0" borderId="0" xfId="2" applyFont="1" applyAlignment="1">
      <alignment horizontal="right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/>
    </xf>
    <xf numFmtId="49" fontId="4" fillId="0" borderId="0" xfId="1" applyNumberFormat="1" applyFont="1" applyFill="1" applyBorder="1" applyAlignment="1">
      <alignment horizontal="right" vertical="top" wrapText="1" indent="2"/>
    </xf>
    <xf numFmtId="49" fontId="7" fillId="0" borderId="0" xfId="2" applyNumberFormat="1" applyFont="1" applyAlignment="1"/>
    <xf numFmtId="0" fontId="11" fillId="6" borderId="0" xfId="1" applyNumberFormat="1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5" fillId="5" borderId="17" xfId="1" applyFont="1" applyFill="1" applyBorder="1" applyAlignment="1" applyProtection="1">
      <alignment horizontal="right" indent="2"/>
      <protection locked="0"/>
    </xf>
    <xf numFmtId="3" fontId="5" fillId="0" borderId="17" xfId="1" applyFont="1" applyFill="1" applyBorder="1" applyAlignment="1" applyProtection="1">
      <alignment horizontal="right" indent="2"/>
    </xf>
    <xf numFmtId="0" fontId="4" fillId="0" borderId="17" xfId="1" applyNumberFormat="1" applyFont="1" applyFill="1" applyBorder="1" applyAlignment="1">
      <alignment horizontal="right" indent="2"/>
    </xf>
    <xf numFmtId="0" fontId="7" fillId="0" borderId="17" xfId="2" applyFont="1" applyBorder="1" applyAlignment="1">
      <alignment horizontal="left" indent="3"/>
    </xf>
    <xf numFmtId="38" fontId="7" fillId="0" borderId="17" xfId="2" applyNumberFormat="1" applyFont="1" applyBorder="1" applyAlignment="1">
      <alignment horizontal="right" indent="2"/>
    </xf>
    <xf numFmtId="0" fontId="2" fillId="7" borderId="17" xfId="0" applyFont="1" applyFill="1" applyBorder="1"/>
    <xf numFmtId="0" fontId="7" fillId="0" borderId="17" xfId="2" applyFont="1" applyBorder="1" applyAlignment="1">
      <alignment horizontal="right" indent="2"/>
    </xf>
    <xf numFmtId="0" fontId="2" fillId="0" borderId="17" xfId="0" applyFont="1" applyBorder="1"/>
    <xf numFmtId="7" fontId="5" fillId="0" borderId="17" xfId="1" applyNumberFormat="1" applyFont="1" applyFill="1" applyBorder="1" applyAlignment="1">
      <alignment horizontal="right" indent="2"/>
    </xf>
    <xf numFmtId="164" fontId="7" fillId="0" borderId="17" xfId="2" applyNumberFormat="1" applyFont="1" applyBorder="1" applyAlignment="1">
      <alignment horizontal="right" indent="2"/>
    </xf>
    <xf numFmtId="0" fontId="9" fillId="0" borderId="1" xfId="2" applyFont="1" applyBorder="1" applyAlignment="1">
      <alignment horizontal="left" indent="3"/>
    </xf>
    <xf numFmtId="0" fontId="9" fillId="0" borderId="18" xfId="2" applyFont="1" applyBorder="1" applyAlignment="1">
      <alignment horizontal="left" indent="3"/>
    </xf>
    <xf numFmtId="0" fontId="4" fillId="0" borderId="1" xfId="2" applyFont="1" applyBorder="1" applyAlignment="1">
      <alignment horizontal="left" indent="3"/>
    </xf>
    <xf numFmtId="0" fontId="4" fillId="0" borderId="18" xfId="2" applyFont="1" applyBorder="1" applyAlignment="1">
      <alignment horizontal="left" indent="3"/>
    </xf>
    <xf numFmtId="0" fontId="11" fillId="6" borderId="1" xfId="1" applyNumberFormat="1" applyFont="1" applyFill="1" applyBorder="1" applyAlignment="1">
      <alignment horizontal="left" indent="3"/>
    </xf>
    <xf numFmtId="0" fontId="11" fillId="6" borderId="18" xfId="1" applyNumberFormat="1" applyFont="1" applyFill="1" applyBorder="1" applyAlignment="1">
      <alignment horizontal="left" indent="3"/>
    </xf>
    <xf numFmtId="0" fontId="11" fillId="6" borderId="17" xfId="1" applyNumberFormat="1" applyFont="1" applyFill="1" applyBorder="1" applyAlignment="1">
      <alignment horizontal="center"/>
    </xf>
    <xf numFmtId="0" fontId="11" fillId="6" borderId="17" xfId="1" applyNumberFormat="1" applyFont="1" applyFill="1" applyBorder="1" applyAlignment="1">
      <alignment horizontal="right" indent="2"/>
    </xf>
    <xf numFmtId="14" fontId="4" fillId="0" borderId="0" xfId="1" applyNumberFormat="1" applyFont="1" applyFill="1" applyBorder="1" applyAlignment="1">
      <alignment horizontal="right" indent="2"/>
    </xf>
    <xf numFmtId="3" fontId="5" fillId="8" borderId="17" xfId="1" applyFont="1" applyFill="1" applyBorder="1" applyAlignment="1" applyProtection="1">
      <alignment horizontal="right" indent="2"/>
      <protection locked="0"/>
    </xf>
    <xf numFmtId="0" fontId="10" fillId="0" borderId="0" xfId="2" applyFont="1" applyAlignment="1">
      <alignment horizontal="left" indent="2"/>
    </xf>
    <xf numFmtId="0" fontId="11" fillId="6" borderId="1" xfId="1" applyNumberFormat="1" applyFont="1" applyFill="1" applyBorder="1" applyAlignment="1">
      <alignment horizontal="right" indent="2"/>
    </xf>
    <xf numFmtId="0" fontId="11" fillId="6" borderId="18" xfId="1" applyNumberFormat="1" applyFont="1" applyFill="1" applyBorder="1" applyAlignment="1">
      <alignment horizontal="right" indent="2"/>
    </xf>
    <xf numFmtId="7" fontId="11" fillId="6" borderId="17" xfId="1" applyNumberFormat="1" applyFont="1" applyFill="1" applyBorder="1" applyAlignment="1">
      <alignment horizontal="right" indent="2"/>
    </xf>
    <xf numFmtId="164" fontId="11" fillId="6" borderId="1" xfId="3" applyNumberFormat="1" applyFont="1" applyFill="1" applyBorder="1" applyAlignment="1">
      <alignment horizontal="right" indent="2"/>
    </xf>
    <xf numFmtId="7" fontId="5" fillId="0" borderId="20" xfId="1" applyNumberFormat="1" applyFont="1" applyFill="1" applyBorder="1" applyAlignment="1">
      <alignment horizontal="right" indent="2"/>
    </xf>
    <xf numFmtId="7" fontId="4" fillId="9" borderId="19" xfId="1" applyNumberFormat="1" applyFont="1" applyFill="1" applyBorder="1" applyAlignment="1">
      <alignment horizontal="right" indent="2"/>
    </xf>
    <xf numFmtId="0" fontId="7" fillId="5" borderId="1" xfId="2" applyFont="1" applyFill="1" applyBorder="1" applyAlignment="1" applyProtection="1">
      <alignment horizontal="center" wrapText="1"/>
      <protection locked="0"/>
    </xf>
    <xf numFmtId="0" fontId="7" fillId="5" borderId="18" xfId="2" applyFont="1" applyFill="1" applyBorder="1" applyAlignment="1" applyProtection="1">
      <alignment horizontal="center" wrapText="1"/>
      <protection locked="0"/>
    </xf>
    <xf numFmtId="0" fontId="5" fillId="0" borderId="0" xfId="0" applyFont="1" applyAlignment="1">
      <alignment horizontal="left" vertical="top" wrapText="1"/>
    </xf>
    <xf numFmtId="0" fontId="0" fillId="0" borderId="21" xfId="0" applyBorder="1" applyAlignment="1">
      <alignment horizontal="center" vertical="center" wrapText="1"/>
    </xf>
  </cellXfs>
  <cellStyles count="4">
    <cellStyle name="Comma0" xfId="1" xr:uid="{131A4373-3135-4925-BFAC-B9CEE966765B}"/>
    <cellStyle name="Currency 2" xfId="3" xr:uid="{52B1AE50-2BA9-4A94-872A-5CF7AE7BC70D}"/>
    <cellStyle name="Normal" xfId="0" builtinId="0"/>
    <cellStyle name="Normal 2" xfId="2" xr:uid="{4DFF7DE0-9940-4C61-BBBE-4E0DF0C6DE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246530</xdr:colOff>
      <xdr:row>0</xdr:row>
      <xdr:rowOff>89647</xdr:rowOff>
    </xdr:from>
    <xdr:to>
      <xdr:col>4</xdr:col>
      <xdr:colOff>189380</xdr:colOff>
      <xdr:row>0</xdr:row>
      <xdr:rowOff>1832722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C2FA211-C565-44FA-BC34-2A428F91A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30" y="89647"/>
          <a:ext cx="6800850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8275C-185B-4DD7-988D-CDBF2E1AC7B5}">
  <sheetPr codeName="Sheet1">
    <pageSetUpPr fitToPage="1"/>
  </sheetPr>
  <dimension ref="A1:K29"/>
  <sheetViews>
    <sheetView showGridLines="0" tabSelected="1" zoomScale="70" zoomScaleNormal="70" workbookViewId="0">
      <selection activeCell="H33" sqref="H33"/>
    </sheetView>
  </sheetViews>
  <sheetFormatPr defaultColWidth="12.7109375" defaultRowHeight="15.75" x14ac:dyDescent="0.25"/>
  <cols>
    <col min="1" max="1" width="36.5703125" style="1" customWidth="1"/>
    <col min="2" max="2" width="24.85546875" style="1" bestFit="1" customWidth="1"/>
    <col min="3" max="8" width="20.7109375" style="1" customWidth="1"/>
    <col min="9" max="9" width="12.7109375" style="1"/>
    <col min="10" max="10" width="15.140625" style="1" bestFit="1" customWidth="1"/>
    <col min="11" max="11" width="108" style="1" bestFit="1" customWidth="1"/>
    <col min="12" max="16384" width="12.7109375" style="1"/>
  </cols>
  <sheetData>
    <row r="1" spans="1:11" ht="150.75" customHeight="1" x14ac:dyDescent="0.25"/>
    <row r="2" spans="1:11" s="37" customFormat="1" ht="24" customHeight="1" x14ac:dyDescent="0.25">
      <c r="A2" s="34" t="s">
        <v>89</v>
      </c>
      <c r="B2" s="34"/>
      <c r="C2" s="34"/>
      <c r="D2" s="34"/>
      <c r="E2" s="34"/>
      <c r="F2" s="34"/>
      <c r="G2" s="34"/>
      <c r="H2" s="34"/>
      <c r="I2" s="35"/>
      <c r="J2" s="36" t="s">
        <v>13</v>
      </c>
      <c r="K2" s="35"/>
    </row>
    <row r="3" spans="1:11" ht="30.75" customHeight="1" x14ac:dyDescent="0.25">
      <c r="A3" s="22" t="s">
        <v>0</v>
      </c>
      <c r="B3" s="22"/>
      <c r="C3" s="56" t="s">
        <v>105</v>
      </c>
      <c r="D3" s="23"/>
      <c r="E3" s="23"/>
      <c r="F3" s="23"/>
      <c r="G3" s="23"/>
      <c r="H3" s="23"/>
      <c r="I3" s="20"/>
      <c r="J3" s="29" t="s">
        <v>14</v>
      </c>
      <c r="K3" s="28" t="s">
        <v>86</v>
      </c>
    </row>
    <row r="4" spans="1:11" ht="31.5" x14ac:dyDescent="0.25">
      <c r="A4" s="22"/>
      <c r="B4" s="22"/>
      <c r="C4" s="21"/>
      <c r="D4" s="23"/>
      <c r="E4" s="23"/>
      <c r="F4" s="23"/>
      <c r="G4" s="23"/>
      <c r="H4" s="23"/>
      <c r="I4" s="20"/>
      <c r="J4" s="29" t="s">
        <v>15</v>
      </c>
      <c r="K4" s="28" t="s">
        <v>101</v>
      </c>
    </row>
    <row r="5" spans="1:11" x14ac:dyDescent="0.25">
      <c r="A5" s="24" t="s">
        <v>1</v>
      </c>
      <c r="B5" s="65"/>
      <c r="C5" s="66"/>
      <c r="D5" s="25"/>
      <c r="E5" s="24" t="s">
        <v>81</v>
      </c>
      <c r="F5" s="26" t="s">
        <v>79</v>
      </c>
      <c r="G5" s="26" t="s">
        <v>77</v>
      </c>
      <c r="H5" s="26" t="s">
        <v>80</v>
      </c>
      <c r="I5" s="20"/>
    </row>
    <row r="6" spans="1:11" ht="16.5" customHeight="1" x14ac:dyDescent="0.25">
      <c r="A6" s="24" t="s">
        <v>3</v>
      </c>
      <c r="B6" s="65"/>
      <c r="C6" s="66"/>
      <c r="D6" s="25"/>
      <c r="E6" s="27" t="s">
        <v>91</v>
      </c>
      <c r="F6" s="38"/>
      <c r="G6" s="38"/>
      <c r="H6" s="57"/>
      <c r="I6" s="20"/>
      <c r="J6" s="29" t="s">
        <v>16</v>
      </c>
      <c r="K6" s="28" t="s">
        <v>100</v>
      </c>
    </row>
    <row r="7" spans="1:11" ht="15" customHeight="1" x14ac:dyDescent="0.25">
      <c r="A7" s="24" t="s">
        <v>2</v>
      </c>
      <c r="B7" s="65"/>
      <c r="C7" s="66"/>
      <c r="D7" s="24"/>
      <c r="E7" s="27" t="s">
        <v>92</v>
      </c>
      <c r="F7" s="38"/>
      <c r="G7" s="38"/>
      <c r="H7" s="57"/>
      <c r="I7" s="20"/>
      <c r="J7" s="29"/>
      <c r="K7" s="28"/>
    </row>
    <row r="8" spans="1:11" ht="15" customHeight="1" x14ac:dyDescent="0.25">
      <c r="A8" s="24" t="s">
        <v>4</v>
      </c>
      <c r="B8" s="65"/>
      <c r="C8" s="66"/>
      <c r="E8" s="27" t="s">
        <v>93</v>
      </c>
      <c r="F8" s="38"/>
      <c r="G8" s="38"/>
      <c r="H8" s="57"/>
      <c r="I8" s="20"/>
      <c r="J8" s="29" t="s">
        <v>17</v>
      </c>
      <c r="K8" s="67" t="s">
        <v>102</v>
      </c>
    </row>
    <row r="9" spans="1:11" ht="15" customHeight="1" x14ac:dyDescent="0.25">
      <c r="E9" s="27" t="s">
        <v>97</v>
      </c>
      <c r="F9" s="38"/>
      <c r="G9" s="38"/>
      <c r="H9" s="57"/>
      <c r="I9" s="20"/>
      <c r="K9" s="67"/>
    </row>
    <row r="10" spans="1:11" ht="15" customHeight="1" x14ac:dyDescent="0.25">
      <c r="E10" s="27" t="s">
        <v>94</v>
      </c>
      <c r="F10" s="38"/>
      <c r="G10" s="38"/>
      <c r="H10" s="57"/>
      <c r="I10" s="20"/>
    </row>
    <row r="11" spans="1:11" x14ac:dyDescent="0.25">
      <c r="E11" s="27" t="s">
        <v>5</v>
      </c>
      <c r="F11" s="39">
        <f>SUM(F6:F10)</f>
        <v>0</v>
      </c>
      <c r="G11" s="39">
        <f>SUM(G6:G10)</f>
        <v>0</v>
      </c>
      <c r="H11" s="39">
        <f>SUM(H6:H10)</f>
        <v>0</v>
      </c>
      <c r="I11" s="20"/>
      <c r="J11" s="29" t="s">
        <v>18</v>
      </c>
      <c r="K11" s="28" t="s">
        <v>103</v>
      </c>
    </row>
    <row r="12" spans="1:11" ht="15" customHeight="1" x14ac:dyDescent="0.25">
      <c r="I12" s="20"/>
    </row>
    <row r="13" spans="1:11" x14ac:dyDescent="0.25">
      <c r="I13" s="20"/>
      <c r="J13" s="29"/>
      <c r="K13" s="28"/>
    </row>
    <row r="14" spans="1:11" x14ac:dyDescent="0.25">
      <c r="I14" s="20"/>
      <c r="J14" s="30"/>
      <c r="K14" s="28"/>
    </row>
    <row r="15" spans="1:11" ht="16.5" customHeight="1" x14ac:dyDescent="0.25">
      <c r="A15" s="52" t="s">
        <v>6</v>
      </c>
      <c r="B15" s="53"/>
      <c r="C15" s="54" t="s">
        <v>7</v>
      </c>
      <c r="D15" s="54" t="s">
        <v>8</v>
      </c>
      <c r="E15" s="54" t="s">
        <v>78</v>
      </c>
      <c r="F15" s="54" t="s">
        <v>96</v>
      </c>
      <c r="G15" s="54" t="s">
        <v>95</v>
      </c>
      <c r="H15" s="55" t="s">
        <v>9</v>
      </c>
      <c r="I15" s="20"/>
      <c r="K15" s="28"/>
    </row>
    <row r="16" spans="1:11" ht="19.5" customHeight="1" x14ac:dyDescent="0.25">
      <c r="A16" s="41" t="s">
        <v>87</v>
      </c>
      <c r="B16" s="40"/>
      <c r="C16" s="42">
        <f>H6-F6</f>
        <v>0</v>
      </c>
      <c r="D16" s="42">
        <f>H7-F7</f>
        <v>0</v>
      </c>
      <c r="E16" s="42">
        <f>H8-F8</f>
        <v>0</v>
      </c>
      <c r="F16" s="42">
        <f>H9-F9</f>
        <v>0</v>
      </c>
      <c r="G16" s="42">
        <f>H10-F10</f>
        <v>0</v>
      </c>
      <c r="H16" s="43"/>
      <c r="I16" s="20"/>
      <c r="J16" s="29"/>
      <c r="K16" s="28"/>
    </row>
    <row r="17" spans="1:11" ht="19.5" customHeight="1" x14ac:dyDescent="0.25">
      <c r="A17" s="48"/>
      <c r="B17" s="49"/>
      <c r="C17" s="44"/>
      <c r="D17" s="44"/>
      <c r="E17" s="44"/>
      <c r="F17" s="44"/>
      <c r="G17" s="44"/>
      <c r="H17" s="45"/>
      <c r="I17" s="20"/>
      <c r="J17" s="30"/>
      <c r="K17" s="28"/>
    </row>
    <row r="18" spans="1:11" ht="19.5" customHeight="1" x14ac:dyDescent="0.25">
      <c r="A18" s="50" t="s">
        <v>10</v>
      </c>
      <c r="B18" s="51"/>
      <c r="C18" s="46">
        <f>'INPUT TABLE'!F8*'Commercial Impact Fee Calc'!$C$16</f>
        <v>0</v>
      </c>
      <c r="D18" s="46">
        <f>D16*'INPUT TABLE'!F9</f>
        <v>0</v>
      </c>
      <c r="E18" s="46">
        <f>E16*'INPUT TABLE'!F10</f>
        <v>0</v>
      </c>
      <c r="F18" s="46">
        <f>F16*'INPUT TABLE'!F11</f>
        <v>0</v>
      </c>
      <c r="G18" s="46">
        <f>G16*'INPUT TABLE'!F8/2</f>
        <v>0</v>
      </c>
      <c r="H18" s="46">
        <f>SUM(C18:G18)</f>
        <v>0</v>
      </c>
      <c r="I18" s="20"/>
      <c r="J18" s="30"/>
      <c r="K18" s="30"/>
    </row>
    <row r="19" spans="1:11" ht="19.5" customHeight="1" x14ac:dyDescent="0.25">
      <c r="A19" s="50" t="s">
        <v>11</v>
      </c>
      <c r="B19" s="51"/>
      <c r="C19" s="46">
        <f>C16*'INPUT TABLE'!F17</f>
        <v>0</v>
      </c>
      <c r="D19" s="46">
        <f>D16*'INPUT TABLE'!F18</f>
        <v>0</v>
      </c>
      <c r="E19" s="46">
        <f>E16*'INPUT TABLE'!F19</f>
        <v>0</v>
      </c>
      <c r="F19" s="46">
        <f>F16*'INPUT TABLE'!F20</f>
        <v>0</v>
      </c>
      <c r="G19" s="46">
        <f>G16*'INPUT TABLE'!F17/2</f>
        <v>0</v>
      </c>
      <c r="H19" s="46">
        <f>SUM(C19:G19)</f>
        <v>0</v>
      </c>
      <c r="I19" s="20"/>
      <c r="J19" s="20"/>
      <c r="K19" s="20"/>
    </row>
    <row r="20" spans="1:11" ht="19.5" customHeight="1" x14ac:dyDescent="0.25">
      <c r="A20" s="50" t="s">
        <v>85</v>
      </c>
      <c r="B20" s="51"/>
      <c r="C20" s="46">
        <f>C16*'INPUT TABLE'!F26</f>
        <v>0</v>
      </c>
      <c r="D20" s="46">
        <f>D16*'INPUT TABLE'!F27</f>
        <v>0</v>
      </c>
      <c r="E20" s="46">
        <f>E16*'INPUT TABLE'!F28</f>
        <v>0</v>
      </c>
      <c r="F20" s="46">
        <f>F16*'INPUT TABLE'!F29</f>
        <v>0</v>
      </c>
      <c r="G20" s="46">
        <f>G16*'INPUT TABLE'!F26/2</f>
        <v>0</v>
      </c>
      <c r="H20" s="46">
        <f>SUM(C20:G20)</f>
        <v>0</v>
      </c>
      <c r="I20" s="20"/>
      <c r="J20" s="20"/>
      <c r="K20" s="20"/>
    </row>
    <row r="21" spans="1:11" ht="19.5" customHeight="1" x14ac:dyDescent="0.25">
      <c r="A21" s="50" t="s">
        <v>83</v>
      </c>
      <c r="B21" s="51"/>
      <c r="C21" s="46">
        <f>C16*'INPUT TABLE'!F118</f>
        <v>0</v>
      </c>
      <c r="D21" s="46">
        <f>D16*'INPUT TABLE'!F119</f>
        <v>0</v>
      </c>
      <c r="E21" s="46">
        <f>E16*'INPUT TABLE'!F120</f>
        <v>0</v>
      </c>
      <c r="F21" s="46">
        <f>F16*'INPUT TABLE'!G120</f>
        <v>0</v>
      </c>
      <c r="G21" s="46">
        <f>G16*'INPUT TABLE'!F118/2</f>
        <v>0</v>
      </c>
      <c r="H21" s="46">
        <f t="shared" ref="H21:H22" si="0">SUM(C21:G21)</f>
        <v>0</v>
      </c>
      <c r="I21" s="20"/>
      <c r="J21" s="20"/>
      <c r="K21" s="58"/>
    </row>
    <row r="22" spans="1:11" ht="19.5" customHeight="1" x14ac:dyDescent="0.25">
      <c r="A22" s="50" t="s">
        <v>84</v>
      </c>
      <c r="B22" s="51"/>
      <c r="C22" s="46">
        <f>C16*'INPUT TABLE'!F126</f>
        <v>0</v>
      </c>
      <c r="D22" s="46">
        <f>D16*'INPUT TABLE'!F127</f>
        <v>0</v>
      </c>
      <c r="E22" s="46">
        <f>E16*'INPUT TABLE'!F128</f>
        <v>0</v>
      </c>
      <c r="F22" s="46">
        <f>F16*'INPUT TABLE'!G128</f>
        <v>0</v>
      </c>
      <c r="G22" s="46">
        <f>G16*'INPUT TABLE'!F126/2</f>
        <v>0</v>
      </c>
      <c r="H22" s="46">
        <f t="shared" si="0"/>
        <v>0</v>
      </c>
      <c r="I22" s="20"/>
      <c r="J22" s="20"/>
      <c r="K22" s="58"/>
    </row>
    <row r="23" spans="1:11" ht="19.5" customHeight="1" thickBot="1" x14ac:dyDescent="0.3">
      <c r="A23" s="50"/>
      <c r="B23" s="51"/>
      <c r="C23" s="46"/>
      <c r="D23" s="46"/>
      <c r="E23" s="46"/>
      <c r="F23" s="46"/>
      <c r="G23" s="47"/>
      <c r="H23" s="63"/>
      <c r="I23" s="20"/>
      <c r="J23" s="20"/>
      <c r="K23" s="58"/>
    </row>
    <row r="24" spans="1:11" ht="17.25" thickTop="1" thickBot="1" x14ac:dyDescent="0.3">
      <c r="A24" s="59" t="s">
        <v>12</v>
      </c>
      <c r="B24" s="60"/>
      <c r="C24" s="61">
        <f>SUM(C18:C22)</f>
        <v>0</v>
      </c>
      <c r="D24" s="61">
        <f>SUM(D18:D22)</f>
        <v>0</v>
      </c>
      <c r="E24" s="61">
        <f>SUM(E18:E22)</f>
        <v>0</v>
      </c>
      <c r="F24" s="61">
        <v>4</v>
      </c>
      <c r="G24" s="62">
        <f>SUM(G18:G22)</f>
        <v>0</v>
      </c>
      <c r="H24" s="64">
        <f>SUM(H18:H22)</f>
        <v>0</v>
      </c>
      <c r="I24" s="20"/>
      <c r="J24" s="20"/>
      <c r="K24" s="20"/>
    </row>
    <row r="25" spans="1:11" ht="24.75" customHeight="1" thickTop="1" x14ac:dyDescent="0.25">
      <c r="A25" s="33" t="s">
        <v>82</v>
      </c>
      <c r="B25" s="20" t="s">
        <v>88</v>
      </c>
      <c r="C25" s="32"/>
      <c r="D25" s="32"/>
      <c r="E25" s="32"/>
      <c r="F25" s="32"/>
      <c r="G25" s="32"/>
      <c r="H25" s="32"/>
      <c r="I25" s="20"/>
      <c r="J25" s="20"/>
      <c r="K25" s="20"/>
    </row>
    <row r="26" spans="1:11" x14ac:dyDescent="0.25">
      <c r="B26" s="20" t="s">
        <v>90</v>
      </c>
      <c r="C26" s="32"/>
      <c r="D26" s="32"/>
      <c r="E26" s="32"/>
      <c r="F26" s="32"/>
      <c r="G26" s="32"/>
      <c r="H26" s="32"/>
      <c r="I26" s="20"/>
      <c r="J26" s="20"/>
      <c r="K26" s="20"/>
    </row>
    <row r="27" spans="1:11" x14ac:dyDescent="0.25">
      <c r="A27" s="20"/>
      <c r="B27" s="20" t="s">
        <v>99</v>
      </c>
      <c r="C27" s="32"/>
      <c r="D27" s="32"/>
      <c r="E27" s="32"/>
      <c r="F27" s="32"/>
      <c r="G27" s="20"/>
      <c r="I27" s="20"/>
      <c r="J27" s="20"/>
      <c r="K27" s="20"/>
    </row>
    <row r="28" spans="1:11" x14ac:dyDescent="0.25">
      <c r="B28" s="20" t="s">
        <v>98</v>
      </c>
      <c r="C28" s="32"/>
      <c r="D28" s="32"/>
      <c r="E28" s="32"/>
      <c r="F28" s="32"/>
    </row>
    <row r="29" spans="1:11" x14ac:dyDescent="0.25">
      <c r="B29" s="20"/>
      <c r="C29" s="32"/>
      <c r="D29" s="32"/>
      <c r="E29" s="32"/>
      <c r="F29" s="32"/>
      <c r="H29" s="31" t="s">
        <v>106</v>
      </c>
    </row>
  </sheetData>
  <sheetProtection algorithmName="SHA-512" hashValue="mC19YWX+andEPnA8zhEtN1D0P491WvqlxGMGGixDGsFGBQHEZa4fKxIQl2Jd2Vcq7KLSc33OsfL0j8jtcbNA4g==" saltValue="EfxYol4bD3kEWk1XhFYc+g==" spinCount="100000" sheet="1" objects="1" scenarios="1"/>
  <mergeCells count="5">
    <mergeCell ref="B5:C5"/>
    <mergeCell ref="B6:C6"/>
    <mergeCell ref="B7:C7"/>
    <mergeCell ref="B8:C8"/>
    <mergeCell ref="K8:K9"/>
  </mergeCells>
  <pageMargins left="0.7" right="0.7" top="0.75" bottom="0.75" header="0.3" footer="0.3"/>
  <pageSetup scale="65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2CF83-706B-42BC-A60E-4C1091FEFF65}">
  <sheetPr codeName="Sheet2"/>
  <dimension ref="A1:K132"/>
  <sheetViews>
    <sheetView zoomScaleNormal="100" workbookViewId="0">
      <selection activeCell="C129" sqref="C129"/>
    </sheetView>
  </sheetViews>
  <sheetFormatPr defaultRowHeight="15" x14ac:dyDescent="0.25"/>
  <cols>
    <col min="1" max="1" width="11.42578125" customWidth="1"/>
    <col min="2" max="2" width="52.5703125" customWidth="1"/>
    <col min="3" max="3" width="19.85546875" customWidth="1"/>
    <col min="4" max="4" width="32.42578125" customWidth="1"/>
    <col min="5" max="5" width="0" hidden="1" customWidth="1"/>
    <col min="6" max="6" width="12.5703125" customWidth="1"/>
    <col min="7" max="7" width="19.7109375" customWidth="1"/>
  </cols>
  <sheetData>
    <row r="1" spans="1:7" ht="15.75" thickBot="1" x14ac:dyDescent="0.3">
      <c r="A1" t="s">
        <v>19</v>
      </c>
    </row>
    <row r="2" spans="1:7" x14ac:dyDescent="0.25">
      <c r="F2" s="5" t="s">
        <v>75</v>
      </c>
    </row>
    <row r="3" spans="1:7" x14ac:dyDescent="0.25">
      <c r="A3" s="2" t="s">
        <v>20</v>
      </c>
      <c r="B3" s="2"/>
      <c r="C3" s="2"/>
      <c r="D3" s="2"/>
      <c r="F3" s="6"/>
    </row>
    <row r="4" spans="1:7" x14ac:dyDescent="0.25">
      <c r="A4" s="2"/>
      <c r="B4" s="2" t="s">
        <v>21</v>
      </c>
      <c r="C4" s="2"/>
      <c r="D4" s="2"/>
      <c r="F4" s="6"/>
    </row>
    <row r="5" spans="1:7" x14ac:dyDescent="0.25">
      <c r="A5" s="2"/>
      <c r="B5" s="2" t="s">
        <v>22</v>
      </c>
      <c r="C5" s="2">
        <v>12188</v>
      </c>
      <c r="D5" s="2" t="s">
        <v>23</v>
      </c>
      <c r="E5">
        <f>ROUND(C5,2)</f>
        <v>12188</v>
      </c>
      <c r="F5" s="6">
        <v>12188</v>
      </c>
      <c r="G5" s="68" t="s">
        <v>104</v>
      </c>
    </row>
    <row r="6" spans="1:7" x14ac:dyDescent="0.25">
      <c r="A6" s="2"/>
      <c r="B6" s="2" t="s">
        <v>24</v>
      </c>
      <c r="C6" s="2">
        <v>10403</v>
      </c>
      <c r="D6" s="2" t="s">
        <v>23</v>
      </c>
      <c r="E6">
        <f t="shared" ref="E6:E29" si="0">ROUND(C6,2)</f>
        <v>10403</v>
      </c>
      <c r="F6" s="6">
        <v>10403</v>
      </c>
      <c r="G6" s="68"/>
    </row>
    <row r="7" spans="1:7" x14ac:dyDescent="0.25">
      <c r="A7" s="2"/>
      <c r="B7" s="2" t="s">
        <v>25</v>
      </c>
      <c r="C7" s="2"/>
      <c r="D7" s="2"/>
      <c r="E7">
        <f t="shared" si="0"/>
        <v>0</v>
      </c>
      <c r="F7" s="6" t="str">
        <f t="shared" ref="F7:F69" si="1">IF(E7=0," ",E7)</f>
        <v xml:space="preserve"> </v>
      </c>
      <c r="G7" s="68"/>
    </row>
    <row r="8" spans="1:7" x14ac:dyDescent="0.25">
      <c r="A8" s="2"/>
      <c r="B8" s="2" t="s">
        <v>26</v>
      </c>
      <c r="C8" s="2">
        <v>23.47</v>
      </c>
      <c r="D8" s="2" t="s">
        <v>27</v>
      </c>
      <c r="E8">
        <f t="shared" si="0"/>
        <v>23.47</v>
      </c>
      <c r="F8" s="6">
        <v>23.47</v>
      </c>
      <c r="G8" s="68"/>
    </row>
    <row r="9" spans="1:7" x14ac:dyDescent="0.25">
      <c r="A9" s="2"/>
      <c r="B9" s="2" t="s">
        <v>28</v>
      </c>
      <c r="C9" s="2">
        <v>5.44</v>
      </c>
      <c r="D9" s="2" t="s">
        <v>27</v>
      </c>
      <c r="E9">
        <f t="shared" si="0"/>
        <v>5.44</v>
      </c>
      <c r="F9" s="6">
        <v>5.44</v>
      </c>
      <c r="G9" s="68"/>
    </row>
    <row r="10" spans="1:7" x14ac:dyDescent="0.25">
      <c r="A10" s="2"/>
      <c r="B10" s="2" t="s">
        <v>29</v>
      </c>
      <c r="C10" s="2">
        <v>2.74</v>
      </c>
      <c r="D10" s="2" t="s">
        <v>27</v>
      </c>
      <c r="E10">
        <f t="shared" si="0"/>
        <v>2.74</v>
      </c>
      <c r="F10" s="6">
        <v>2.74</v>
      </c>
      <c r="G10" s="68"/>
    </row>
    <row r="11" spans="1:7" x14ac:dyDescent="0.25">
      <c r="A11" s="2"/>
      <c r="B11" s="2" t="s">
        <v>30</v>
      </c>
      <c r="C11" s="2">
        <v>263</v>
      </c>
      <c r="D11" s="2" t="s">
        <v>31</v>
      </c>
      <c r="E11">
        <f t="shared" si="0"/>
        <v>263</v>
      </c>
      <c r="F11" s="6">
        <v>263</v>
      </c>
      <c r="G11" s="68"/>
    </row>
    <row r="12" spans="1:7" x14ac:dyDescent="0.25">
      <c r="A12" s="2" t="s">
        <v>32</v>
      </c>
      <c r="B12" s="2"/>
      <c r="C12" s="2"/>
      <c r="D12" s="2"/>
      <c r="E12">
        <f t="shared" si="0"/>
        <v>0</v>
      </c>
      <c r="F12" s="6" t="str">
        <f t="shared" si="1"/>
        <v xml:space="preserve"> </v>
      </c>
      <c r="G12" s="68"/>
    </row>
    <row r="13" spans="1:7" x14ac:dyDescent="0.25">
      <c r="A13" s="2"/>
      <c r="B13" s="2" t="s">
        <v>21</v>
      </c>
      <c r="C13" s="2"/>
      <c r="D13" s="2"/>
      <c r="E13">
        <f t="shared" si="0"/>
        <v>0</v>
      </c>
      <c r="F13" s="6" t="str">
        <f t="shared" si="1"/>
        <v xml:space="preserve"> </v>
      </c>
      <c r="G13" s="68"/>
    </row>
    <row r="14" spans="1:7" x14ac:dyDescent="0.25">
      <c r="A14" s="2"/>
      <c r="B14" s="2" t="s">
        <v>22</v>
      </c>
      <c r="C14" s="2">
        <v>313.5</v>
      </c>
      <c r="D14" s="2" t="s">
        <v>23</v>
      </c>
      <c r="E14">
        <f t="shared" si="0"/>
        <v>313.5</v>
      </c>
      <c r="F14" s="6">
        <v>313.5</v>
      </c>
      <c r="G14" s="68"/>
    </row>
    <row r="15" spans="1:7" x14ac:dyDescent="0.25">
      <c r="A15" s="2"/>
      <c r="B15" s="2" t="s">
        <v>24</v>
      </c>
      <c r="C15" s="2">
        <v>267.5</v>
      </c>
      <c r="D15" s="2" t="s">
        <v>23</v>
      </c>
      <c r="E15">
        <f t="shared" si="0"/>
        <v>267.5</v>
      </c>
      <c r="F15" s="6">
        <v>267.5</v>
      </c>
      <c r="G15" s="68"/>
    </row>
    <row r="16" spans="1:7" x14ac:dyDescent="0.25">
      <c r="A16" s="2"/>
      <c r="B16" s="2" t="s">
        <v>25</v>
      </c>
      <c r="C16" s="2"/>
      <c r="D16" s="2"/>
      <c r="E16">
        <f t="shared" si="0"/>
        <v>0</v>
      </c>
      <c r="F16" s="6" t="str">
        <f t="shared" si="1"/>
        <v xml:space="preserve"> </v>
      </c>
      <c r="G16" s="68"/>
    </row>
    <row r="17" spans="1:11" x14ac:dyDescent="0.25">
      <c r="A17" s="2"/>
      <c r="B17" s="2" t="s">
        <v>26</v>
      </c>
      <c r="C17" s="2">
        <v>0.6</v>
      </c>
      <c r="D17" s="2" t="s">
        <v>27</v>
      </c>
      <c r="E17">
        <f t="shared" si="0"/>
        <v>0.6</v>
      </c>
      <c r="F17" s="6">
        <v>0.6</v>
      </c>
      <c r="G17" s="68"/>
    </row>
    <row r="18" spans="1:11" x14ac:dyDescent="0.25">
      <c r="A18" s="2"/>
      <c r="B18" s="2" t="s">
        <v>28</v>
      </c>
      <c r="C18" s="2">
        <v>0.14000000000000001</v>
      </c>
      <c r="D18" s="2" t="s">
        <v>27</v>
      </c>
      <c r="E18">
        <f t="shared" si="0"/>
        <v>0.14000000000000001</v>
      </c>
      <c r="F18" s="6">
        <v>0.14000000000000001</v>
      </c>
      <c r="G18" s="68"/>
    </row>
    <row r="19" spans="1:11" x14ac:dyDescent="0.25">
      <c r="A19" s="2"/>
      <c r="B19" s="2" t="s">
        <v>29</v>
      </c>
      <c r="C19" s="2">
        <v>7.0000000000000007E-2</v>
      </c>
      <c r="D19" s="2" t="s">
        <v>27</v>
      </c>
      <c r="E19">
        <f t="shared" si="0"/>
        <v>7.0000000000000007E-2</v>
      </c>
      <c r="F19" s="6">
        <v>7.0000000000000007E-2</v>
      </c>
      <c r="G19" s="68"/>
    </row>
    <row r="20" spans="1:11" x14ac:dyDescent="0.25">
      <c r="A20" s="2"/>
      <c r="B20" s="2" t="s">
        <v>30</v>
      </c>
      <c r="C20" s="2">
        <v>10.47</v>
      </c>
      <c r="D20" s="2" t="s">
        <v>31</v>
      </c>
      <c r="E20">
        <f t="shared" si="0"/>
        <v>10.47</v>
      </c>
      <c r="F20" s="6">
        <v>10.47</v>
      </c>
      <c r="G20" s="68"/>
    </row>
    <row r="21" spans="1:11" x14ac:dyDescent="0.25">
      <c r="A21" s="2" t="s">
        <v>33</v>
      </c>
      <c r="B21" s="2"/>
      <c r="C21" s="2"/>
      <c r="D21" s="2"/>
      <c r="E21">
        <f t="shared" si="0"/>
        <v>0</v>
      </c>
      <c r="F21" s="6">
        <v>17</v>
      </c>
      <c r="G21" s="68"/>
    </row>
    <row r="22" spans="1:11" x14ac:dyDescent="0.25">
      <c r="A22" s="2"/>
      <c r="B22" s="2" t="s">
        <v>21</v>
      </c>
      <c r="C22" s="2"/>
      <c r="D22" s="2"/>
      <c r="E22">
        <f t="shared" si="0"/>
        <v>0</v>
      </c>
      <c r="F22" s="6" t="str">
        <f t="shared" si="1"/>
        <v xml:space="preserve"> </v>
      </c>
      <c r="G22" s="68"/>
      <c r="K22" s="4"/>
    </row>
    <row r="23" spans="1:11" x14ac:dyDescent="0.25">
      <c r="A23" s="2"/>
      <c r="B23" s="2" t="s">
        <v>22</v>
      </c>
      <c r="C23" s="2">
        <v>843</v>
      </c>
      <c r="D23" s="2" t="s">
        <v>23</v>
      </c>
      <c r="E23">
        <f t="shared" si="0"/>
        <v>843</v>
      </c>
      <c r="F23" s="6">
        <v>843</v>
      </c>
      <c r="G23" s="68"/>
    </row>
    <row r="24" spans="1:11" x14ac:dyDescent="0.25">
      <c r="A24" s="2"/>
      <c r="B24" s="2" t="s">
        <v>24</v>
      </c>
      <c r="C24" s="2">
        <v>719</v>
      </c>
      <c r="D24" s="2" t="s">
        <v>23</v>
      </c>
      <c r="E24">
        <f t="shared" si="0"/>
        <v>719</v>
      </c>
      <c r="F24" s="6">
        <v>719</v>
      </c>
      <c r="G24" s="68"/>
    </row>
    <row r="25" spans="1:11" x14ac:dyDescent="0.25">
      <c r="A25" s="2"/>
      <c r="B25" s="2" t="s">
        <v>25</v>
      </c>
      <c r="C25" s="2"/>
      <c r="D25" s="2"/>
      <c r="E25">
        <f t="shared" si="0"/>
        <v>0</v>
      </c>
      <c r="F25" s="6" t="str">
        <f t="shared" si="1"/>
        <v xml:space="preserve"> </v>
      </c>
      <c r="G25" s="68"/>
    </row>
    <row r="26" spans="1:11" x14ac:dyDescent="0.25">
      <c r="A26" s="2"/>
      <c r="B26" s="2" t="s">
        <v>26</v>
      </c>
      <c r="C26" s="2">
        <v>1.63</v>
      </c>
      <c r="D26" s="2" t="s">
        <v>27</v>
      </c>
      <c r="E26">
        <f t="shared" si="0"/>
        <v>1.63</v>
      </c>
      <c r="F26" s="6">
        <v>1.63</v>
      </c>
      <c r="G26" s="68"/>
    </row>
    <row r="27" spans="1:11" x14ac:dyDescent="0.25">
      <c r="A27" s="2"/>
      <c r="B27" s="2" t="s">
        <v>28</v>
      </c>
      <c r="C27" s="2">
        <v>0.37</v>
      </c>
      <c r="D27" s="2" t="s">
        <v>27</v>
      </c>
      <c r="E27">
        <f t="shared" si="0"/>
        <v>0.37</v>
      </c>
      <c r="F27" s="6">
        <v>0.37</v>
      </c>
      <c r="G27" s="68"/>
    </row>
    <row r="28" spans="1:11" x14ac:dyDescent="0.25">
      <c r="A28" s="2"/>
      <c r="B28" s="2" t="s">
        <v>29</v>
      </c>
      <c r="C28" s="2">
        <v>0.18</v>
      </c>
      <c r="D28" s="2" t="s">
        <v>27</v>
      </c>
      <c r="E28">
        <f t="shared" si="0"/>
        <v>0.18</v>
      </c>
      <c r="F28" s="6">
        <v>0.18</v>
      </c>
      <c r="G28" s="68"/>
    </row>
    <row r="29" spans="1:11" x14ac:dyDescent="0.25">
      <c r="A29" s="2"/>
      <c r="B29" s="2" t="s">
        <v>30</v>
      </c>
      <c r="C29" s="2">
        <v>0</v>
      </c>
      <c r="D29" s="2" t="s">
        <v>34</v>
      </c>
      <c r="E29">
        <f t="shared" si="0"/>
        <v>0</v>
      </c>
      <c r="F29" s="6">
        <v>0</v>
      </c>
      <c r="G29" s="68"/>
    </row>
    <row r="30" spans="1:11" x14ac:dyDescent="0.25">
      <c r="A30" s="2"/>
      <c r="B30" s="2"/>
      <c r="C30" s="2"/>
      <c r="D30" s="2"/>
      <c r="E30">
        <f t="shared" ref="E30:E93" si="2">ROUND(C30,2)</f>
        <v>0</v>
      </c>
      <c r="F30" s="6" t="str">
        <f t="shared" si="1"/>
        <v xml:space="preserve"> </v>
      </c>
    </row>
    <row r="31" spans="1:11" x14ac:dyDescent="0.25">
      <c r="A31" s="2" t="s">
        <v>35</v>
      </c>
      <c r="B31" s="2"/>
      <c r="C31" s="2"/>
      <c r="D31" s="2"/>
      <c r="E31">
        <f t="shared" si="2"/>
        <v>0</v>
      </c>
      <c r="F31" s="6" t="str">
        <f t="shared" si="1"/>
        <v xml:space="preserve"> </v>
      </c>
    </row>
    <row r="32" spans="1:11" x14ac:dyDescent="0.25">
      <c r="A32" s="2"/>
      <c r="B32" s="2" t="s">
        <v>36</v>
      </c>
      <c r="C32" s="2" t="s">
        <v>37</v>
      </c>
      <c r="D32" s="2" t="s">
        <v>38</v>
      </c>
      <c r="E32" t="e">
        <f t="shared" si="2"/>
        <v>#VALUE!</v>
      </c>
      <c r="F32" s="6"/>
    </row>
    <row r="33" spans="1:8" x14ac:dyDescent="0.25">
      <c r="A33" s="2"/>
      <c r="B33" s="2" t="s">
        <v>39</v>
      </c>
      <c r="C33" s="2" t="s">
        <v>37</v>
      </c>
      <c r="D33" s="2" t="s">
        <v>38</v>
      </c>
      <c r="E33" t="e">
        <f t="shared" si="2"/>
        <v>#VALUE!</v>
      </c>
      <c r="F33" s="6"/>
    </row>
    <row r="34" spans="1:8" ht="15.75" thickBot="1" x14ac:dyDescent="0.3">
      <c r="A34" s="2" t="s">
        <v>40</v>
      </c>
      <c r="B34" s="2"/>
      <c r="C34" s="2"/>
      <c r="D34" s="2"/>
      <c r="E34">
        <f t="shared" si="2"/>
        <v>0</v>
      </c>
      <c r="F34" s="6"/>
    </row>
    <row r="35" spans="1:8" ht="15.75" thickTop="1" x14ac:dyDescent="0.25">
      <c r="A35" s="2"/>
      <c r="B35" s="2" t="s">
        <v>41</v>
      </c>
      <c r="C35" s="2" t="s">
        <v>37</v>
      </c>
      <c r="D35" s="8" t="s">
        <v>42</v>
      </c>
      <c r="E35" s="9" t="e">
        <f t="shared" si="2"/>
        <v>#VALUE!</v>
      </c>
      <c r="F35" s="10"/>
      <c r="G35" s="9"/>
      <c r="H35" s="11"/>
    </row>
    <row r="36" spans="1:8" ht="15.75" thickBot="1" x14ac:dyDescent="0.3">
      <c r="A36" s="2"/>
      <c r="B36" s="2" t="s">
        <v>43</v>
      </c>
      <c r="C36" s="2" t="s">
        <v>37</v>
      </c>
      <c r="D36" s="12" t="s">
        <v>42</v>
      </c>
      <c r="E36" s="13" t="e">
        <f t="shared" si="2"/>
        <v>#VALUE!</v>
      </c>
      <c r="F36" s="14"/>
      <c r="G36" s="13"/>
      <c r="H36" s="15"/>
    </row>
    <row r="37" spans="1:8" ht="15.75" thickTop="1" x14ac:dyDescent="0.25">
      <c r="A37" s="2" t="s">
        <v>44</v>
      </c>
      <c r="B37" s="2"/>
      <c r="C37" s="2"/>
      <c r="D37" s="2"/>
      <c r="E37">
        <f t="shared" si="2"/>
        <v>0</v>
      </c>
      <c r="F37" s="6" t="str">
        <f t="shared" si="1"/>
        <v xml:space="preserve"> </v>
      </c>
    </row>
    <row r="38" spans="1:8" x14ac:dyDescent="0.25">
      <c r="A38" s="2" t="s">
        <v>45</v>
      </c>
      <c r="B38" s="2"/>
      <c r="C38" s="2">
        <v>27409</v>
      </c>
      <c r="D38" s="2" t="s">
        <v>46</v>
      </c>
      <c r="E38">
        <f t="shared" si="2"/>
        <v>27409</v>
      </c>
      <c r="F38" s="6">
        <f t="shared" si="1"/>
        <v>27409</v>
      </c>
    </row>
    <row r="39" spans="1:8" x14ac:dyDescent="0.25">
      <c r="A39" s="2"/>
      <c r="B39" s="2" t="s">
        <v>21</v>
      </c>
      <c r="C39" s="2"/>
      <c r="D39" s="2"/>
      <c r="E39">
        <f t="shared" si="2"/>
        <v>0</v>
      </c>
      <c r="F39" s="6" t="str">
        <f t="shared" si="1"/>
        <v xml:space="preserve"> </v>
      </c>
    </row>
    <row r="40" spans="1:8" x14ac:dyDescent="0.25">
      <c r="A40" s="2"/>
      <c r="B40" s="2" t="s">
        <v>22</v>
      </c>
      <c r="C40" s="2">
        <v>13704</v>
      </c>
      <c r="D40" s="2" t="s">
        <v>47</v>
      </c>
      <c r="E40">
        <f t="shared" si="2"/>
        <v>13704</v>
      </c>
      <c r="F40" s="6">
        <f t="shared" si="1"/>
        <v>13704</v>
      </c>
    </row>
    <row r="41" spans="1:8" x14ac:dyDescent="0.25">
      <c r="A41" s="2"/>
      <c r="B41" s="2" t="s">
        <v>24</v>
      </c>
      <c r="C41" s="2">
        <v>20557</v>
      </c>
      <c r="D41" s="2" t="s">
        <v>47</v>
      </c>
      <c r="E41">
        <f t="shared" si="2"/>
        <v>20557</v>
      </c>
      <c r="F41" s="6">
        <f t="shared" si="1"/>
        <v>20557</v>
      </c>
    </row>
    <row r="42" spans="1:8" x14ac:dyDescent="0.25">
      <c r="A42" s="2"/>
      <c r="B42" s="2" t="s">
        <v>48</v>
      </c>
      <c r="C42" s="2">
        <v>21928</v>
      </c>
      <c r="D42" s="2" t="s">
        <v>47</v>
      </c>
      <c r="E42">
        <f t="shared" si="2"/>
        <v>21928</v>
      </c>
      <c r="F42" s="6">
        <f t="shared" si="1"/>
        <v>21928</v>
      </c>
    </row>
    <row r="43" spans="1:8" x14ac:dyDescent="0.25">
      <c r="A43" s="2" t="s">
        <v>49</v>
      </c>
      <c r="B43" s="2"/>
      <c r="C43" s="2">
        <v>28590</v>
      </c>
      <c r="D43" s="2" t="s">
        <v>46</v>
      </c>
      <c r="E43">
        <f t="shared" si="2"/>
        <v>28590</v>
      </c>
      <c r="F43" s="6">
        <f t="shared" si="1"/>
        <v>28590</v>
      </c>
    </row>
    <row r="44" spans="1:8" x14ac:dyDescent="0.25">
      <c r="A44" s="2"/>
      <c r="B44" s="2" t="s">
        <v>21</v>
      </c>
      <c r="C44" s="2"/>
      <c r="D44" s="2"/>
      <c r="E44">
        <f t="shared" si="2"/>
        <v>0</v>
      </c>
      <c r="F44" s="6" t="str">
        <f t="shared" si="1"/>
        <v xml:space="preserve"> </v>
      </c>
    </row>
    <row r="45" spans="1:8" x14ac:dyDescent="0.25">
      <c r="A45" s="2"/>
      <c r="B45" s="2" t="s">
        <v>22</v>
      </c>
      <c r="C45" s="2">
        <v>14295</v>
      </c>
      <c r="D45" s="2" t="s">
        <v>47</v>
      </c>
      <c r="E45">
        <f t="shared" si="2"/>
        <v>14295</v>
      </c>
      <c r="F45" s="6">
        <f t="shared" si="1"/>
        <v>14295</v>
      </c>
    </row>
    <row r="46" spans="1:8" x14ac:dyDescent="0.25">
      <c r="A46" s="2"/>
      <c r="B46" s="2" t="s">
        <v>24</v>
      </c>
      <c r="C46" s="2">
        <v>21443</v>
      </c>
      <c r="D46" s="2" t="s">
        <v>47</v>
      </c>
      <c r="E46">
        <f t="shared" si="2"/>
        <v>21443</v>
      </c>
      <c r="F46" s="6">
        <f t="shared" si="1"/>
        <v>21443</v>
      </c>
    </row>
    <row r="47" spans="1:8" x14ac:dyDescent="0.25">
      <c r="A47" s="2"/>
      <c r="B47" s="2" t="s">
        <v>48</v>
      </c>
      <c r="C47" s="2">
        <v>22872</v>
      </c>
      <c r="D47" s="2" t="s">
        <v>47</v>
      </c>
      <c r="E47">
        <f t="shared" si="2"/>
        <v>22872</v>
      </c>
      <c r="F47" s="6">
        <f t="shared" si="1"/>
        <v>22872</v>
      </c>
    </row>
    <row r="48" spans="1:8" x14ac:dyDescent="0.25">
      <c r="A48" s="2" t="s">
        <v>50</v>
      </c>
      <c r="B48" s="2"/>
      <c r="C48" s="2">
        <v>31150</v>
      </c>
      <c r="D48" s="2" t="s">
        <v>46</v>
      </c>
      <c r="E48">
        <f t="shared" si="2"/>
        <v>31150</v>
      </c>
      <c r="F48" s="6">
        <f t="shared" si="1"/>
        <v>31150</v>
      </c>
    </row>
    <row r="49" spans="1:6" x14ac:dyDescent="0.25">
      <c r="A49" s="2"/>
      <c r="B49" s="2" t="s">
        <v>21</v>
      </c>
      <c r="C49" s="2"/>
      <c r="D49" s="2"/>
      <c r="E49">
        <f t="shared" si="2"/>
        <v>0</v>
      </c>
      <c r="F49" s="6" t="str">
        <f t="shared" si="1"/>
        <v xml:space="preserve"> </v>
      </c>
    </row>
    <row r="50" spans="1:6" x14ac:dyDescent="0.25">
      <c r="A50" s="2"/>
      <c r="B50" s="2" t="s">
        <v>22</v>
      </c>
      <c r="C50" s="2">
        <v>15577</v>
      </c>
      <c r="D50" s="2" t="s">
        <v>47</v>
      </c>
      <c r="E50">
        <f t="shared" si="2"/>
        <v>15577</v>
      </c>
      <c r="F50" s="6">
        <f t="shared" si="1"/>
        <v>15577</v>
      </c>
    </row>
    <row r="51" spans="1:6" x14ac:dyDescent="0.25">
      <c r="A51" s="2"/>
      <c r="B51" s="2" t="s">
        <v>24</v>
      </c>
      <c r="C51" s="2">
        <v>23363</v>
      </c>
      <c r="D51" s="2" t="s">
        <v>47</v>
      </c>
      <c r="E51">
        <f t="shared" si="2"/>
        <v>23363</v>
      </c>
      <c r="F51" s="6">
        <f t="shared" si="1"/>
        <v>23363</v>
      </c>
    </row>
    <row r="52" spans="1:6" x14ac:dyDescent="0.25">
      <c r="A52" s="2"/>
      <c r="B52" s="2" t="s">
        <v>48</v>
      </c>
      <c r="C52" s="2">
        <v>24922</v>
      </c>
      <c r="D52" s="2" t="s">
        <v>47</v>
      </c>
      <c r="E52">
        <f t="shared" si="2"/>
        <v>24922</v>
      </c>
      <c r="F52" s="6">
        <f t="shared" si="1"/>
        <v>24922</v>
      </c>
    </row>
    <row r="53" spans="1:6" x14ac:dyDescent="0.25">
      <c r="A53" s="2"/>
      <c r="B53" s="2"/>
      <c r="C53" s="2"/>
      <c r="D53" s="2"/>
      <c r="E53">
        <f t="shared" si="2"/>
        <v>0</v>
      </c>
      <c r="F53" s="6" t="str">
        <f t="shared" si="1"/>
        <v xml:space="preserve"> </v>
      </c>
    </row>
    <row r="54" spans="1:6" x14ac:dyDescent="0.25">
      <c r="A54" s="2" t="s">
        <v>51</v>
      </c>
      <c r="B54" s="2"/>
      <c r="C54" s="2">
        <v>23226</v>
      </c>
      <c r="D54" s="2" t="s">
        <v>46</v>
      </c>
      <c r="E54">
        <f t="shared" si="2"/>
        <v>23226</v>
      </c>
      <c r="F54" s="6">
        <f t="shared" si="1"/>
        <v>23226</v>
      </c>
    </row>
    <row r="55" spans="1:6" x14ac:dyDescent="0.25">
      <c r="A55" s="2"/>
      <c r="B55" s="2" t="s">
        <v>21</v>
      </c>
      <c r="C55" s="2"/>
      <c r="D55" s="2"/>
      <c r="E55">
        <f t="shared" si="2"/>
        <v>0</v>
      </c>
      <c r="F55" s="6" t="str">
        <f t="shared" si="1"/>
        <v xml:space="preserve"> </v>
      </c>
    </row>
    <row r="56" spans="1:6" x14ac:dyDescent="0.25">
      <c r="A56" s="2"/>
      <c r="B56" s="2" t="s">
        <v>22</v>
      </c>
      <c r="C56" s="2">
        <v>11612</v>
      </c>
      <c r="D56" s="2" t="s">
        <v>47</v>
      </c>
      <c r="E56">
        <f t="shared" si="2"/>
        <v>11612</v>
      </c>
      <c r="F56" s="6">
        <f t="shared" si="1"/>
        <v>11612</v>
      </c>
    </row>
    <row r="57" spans="1:6" x14ac:dyDescent="0.25">
      <c r="A57" s="2"/>
      <c r="B57" s="2" t="s">
        <v>24</v>
      </c>
      <c r="C57" s="2">
        <v>17418</v>
      </c>
      <c r="D57" s="2" t="s">
        <v>47</v>
      </c>
      <c r="E57">
        <f t="shared" si="2"/>
        <v>17418</v>
      </c>
      <c r="F57" s="6">
        <f t="shared" si="1"/>
        <v>17418</v>
      </c>
    </row>
    <row r="58" spans="1:6" x14ac:dyDescent="0.25">
      <c r="A58" s="2"/>
      <c r="B58" s="2" t="s">
        <v>48</v>
      </c>
      <c r="C58" s="2">
        <v>18581</v>
      </c>
      <c r="D58" s="2" t="s">
        <v>47</v>
      </c>
      <c r="E58">
        <f t="shared" si="2"/>
        <v>18581</v>
      </c>
      <c r="F58" s="6">
        <f t="shared" si="1"/>
        <v>18581</v>
      </c>
    </row>
    <row r="59" spans="1:6" x14ac:dyDescent="0.25">
      <c r="A59" s="2" t="s">
        <v>52</v>
      </c>
      <c r="B59" s="2"/>
      <c r="C59" s="2">
        <v>28339</v>
      </c>
      <c r="D59" s="2" t="s">
        <v>46</v>
      </c>
      <c r="E59">
        <f t="shared" si="2"/>
        <v>28339</v>
      </c>
      <c r="F59" s="6">
        <f t="shared" si="1"/>
        <v>28339</v>
      </c>
    </row>
    <row r="60" spans="1:6" x14ac:dyDescent="0.25">
      <c r="A60" s="2"/>
      <c r="B60" s="2" t="s">
        <v>21</v>
      </c>
      <c r="C60" s="2"/>
      <c r="D60" s="2"/>
      <c r="E60">
        <f t="shared" si="2"/>
        <v>0</v>
      </c>
      <c r="F60" s="6" t="str">
        <f t="shared" si="1"/>
        <v xml:space="preserve"> </v>
      </c>
    </row>
    <row r="61" spans="1:6" x14ac:dyDescent="0.25">
      <c r="A61" s="2"/>
      <c r="B61" s="2" t="s">
        <v>22</v>
      </c>
      <c r="C61" s="2">
        <v>14170</v>
      </c>
      <c r="D61" s="2" t="s">
        <v>47</v>
      </c>
      <c r="E61">
        <f t="shared" si="2"/>
        <v>14170</v>
      </c>
      <c r="F61" s="6">
        <f t="shared" si="1"/>
        <v>14170</v>
      </c>
    </row>
    <row r="62" spans="1:6" x14ac:dyDescent="0.25">
      <c r="A62" s="2"/>
      <c r="B62" s="2" t="s">
        <v>24</v>
      </c>
      <c r="C62" s="2">
        <v>21254</v>
      </c>
      <c r="D62" s="2" t="s">
        <v>47</v>
      </c>
      <c r="E62">
        <f t="shared" si="2"/>
        <v>21254</v>
      </c>
      <c r="F62" s="6">
        <f t="shared" si="1"/>
        <v>21254</v>
      </c>
    </row>
    <row r="63" spans="1:6" x14ac:dyDescent="0.25">
      <c r="A63" s="2"/>
      <c r="B63" s="2" t="s">
        <v>48</v>
      </c>
      <c r="C63" s="2">
        <v>22671</v>
      </c>
      <c r="D63" s="2" t="s">
        <v>47</v>
      </c>
      <c r="E63">
        <f t="shared" si="2"/>
        <v>22671</v>
      </c>
      <c r="F63" s="6">
        <f t="shared" si="1"/>
        <v>22671</v>
      </c>
    </row>
    <row r="64" spans="1:6" x14ac:dyDescent="0.25">
      <c r="A64" s="2" t="s">
        <v>53</v>
      </c>
      <c r="B64" s="2"/>
      <c r="C64" s="2">
        <v>24718</v>
      </c>
      <c r="D64" s="2" t="s">
        <v>46</v>
      </c>
      <c r="E64">
        <f t="shared" si="2"/>
        <v>24718</v>
      </c>
      <c r="F64" s="6">
        <f t="shared" si="1"/>
        <v>24718</v>
      </c>
    </row>
    <row r="65" spans="1:6" x14ac:dyDescent="0.25">
      <c r="A65" s="2"/>
      <c r="B65" s="2" t="s">
        <v>21</v>
      </c>
      <c r="C65" s="2"/>
      <c r="D65" s="2"/>
      <c r="E65">
        <f t="shared" si="2"/>
        <v>0</v>
      </c>
      <c r="F65" s="6" t="str">
        <f t="shared" si="1"/>
        <v xml:space="preserve"> </v>
      </c>
    </row>
    <row r="66" spans="1:6" x14ac:dyDescent="0.25">
      <c r="A66" s="2"/>
      <c r="B66" s="2" t="s">
        <v>22</v>
      </c>
      <c r="C66" s="2">
        <v>12358</v>
      </c>
      <c r="D66" s="2" t="s">
        <v>47</v>
      </c>
      <c r="E66">
        <f t="shared" si="2"/>
        <v>12358</v>
      </c>
      <c r="F66" s="6">
        <f t="shared" si="1"/>
        <v>12358</v>
      </c>
    </row>
    <row r="67" spans="1:6" x14ac:dyDescent="0.25">
      <c r="A67" s="2"/>
      <c r="B67" s="2" t="s">
        <v>24</v>
      </c>
      <c r="C67" s="2">
        <v>18537</v>
      </c>
      <c r="D67" s="2" t="s">
        <v>47</v>
      </c>
      <c r="E67">
        <f t="shared" si="2"/>
        <v>18537</v>
      </c>
      <c r="F67" s="6">
        <f t="shared" si="1"/>
        <v>18537</v>
      </c>
    </row>
    <row r="68" spans="1:6" x14ac:dyDescent="0.25">
      <c r="A68" s="2"/>
      <c r="B68" s="2" t="s">
        <v>48</v>
      </c>
      <c r="C68" s="2">
        <v>19774</v>
      </c>
      <c r="D68" s="2" t="s">
        <v>47</v>
      </c>
      <c r="E68">
        <f t="shared" si="2"/>
        <v>19774</v>
      </c>
      <c r="F68" s="6">
        <f t="shared" si="1"/>
        <v>19774</v>
      </c>
    </row>
    <row r="69" spans="1:6" x14ac:dyDescent="0.25">
      <c r="A69" s="2" t="s">
        <v>54</v>
      </c>
      <c r="B69" s="2"/>
      <c r="C69" s="2">
        <v>21509</v>
      </c>
      <c r="D69" s="2" t="s">
        <v>46</v>
      </c>
      <c r="E69">
        <f t="shared" si="2"/>
        <v>21509</v>
      </c>
      <c r="F69" s="6">
        <f t="shared" si="1"/>
        <v>21509</v>
      </c>
    </row>
    <row r="70" spans="1:6" x14ac:dyDescent="0.25">
      <c r="A70" s="2"/>
      <c r="B70" s="2" t="s">
        <v>21</v>
      </c>
      <c r="C70" s="2"/>
      <c r="D70" s="2"/>
      <c r="E70">
        <f t="shared" si="2"/>
        <v>0</v>
      </c>
      <c r="F70" s="6" t="str">
        <f t="shared" ref="F70:F128" si="3">IF(E70=0," ",E70)</f>
        <v xml:space="preserve"> </v>
      </c>
    </row>
    <row r="71" spans="1:6" x14ac:dyDescent="0.25">
      <c r="A71" s="2"/>
      <c r="B71" s="2" t="s">
        <v>22</v>
      </c>
      <c r="C71" s="2">
        <v>10755</v>
      </c>
      <c r="D71" s="2" t="s">
        <v>47</v>
      </c>
      <c r="E71">
        <f t="shared" si="2"/>
        <v>10755</v>
      </c>
      <c r="F71" s="6">
        <f t="shared" si="3"/>
        <v>10755</v>
      </c>
    </row>
    <row r="72" spans="1:6" x14ac:dyDescent="0.25">
      <c r="A72" s="2"/>
      <c r="B72" s="2" t="s">
        <v>24</v>
      </c>
      <c r="C72" s="2">
        <v>16134</v>
      </c>
      <c r="D72" s="2" t="s">
        <v>47</v>
      </c>
      <c r="E72">
        <f t="shared" si="2"/>
        <v>16134</v>
      </c>
      <c r="F72" s="6">
        <f t="shared" si="3"/>
        <v>16134</v>
      </c>
    </row>
    <row r="73" spans="1:6" x14ac:dyDescent="0.25">
      <c r="A73" s="2"/>
      <c r="B73" s="2" t="s">
        <v>48</v>
      </c>
      <c r="C73" s="2">
        <v>17209</v>
      </c>
      <c r="D73" s="2" t="s">
        <v>47</v>
      </c>
      <c r="E73">
        <f t="shared" si="2"/>
        <v>17209</v>
      </c>
      <c r="F73" s="6">
        <f t="shared" si="3"/>
        <v>17209</v>
      </c>
    </row>
    <row r="74" spans="1:6" x14ac:dyDescent="0.25">
      <c r="A74" s="2" t="s">
        <v>55</v>
      </c>
      <c r="B74" s="2"/>
      <c r="C74" s="2">
        <v>30482</v>
      </c>
      <c r="D74" s="2" t="s">
        <v>46</v>
      </c>
      <c r="E74">
        <f t="shared" si="2"/>
        <v>30482</v>
      </c>
      <c r="F74" s="6">
        <f t="shared" si="3"/>
        <v>30482</v>
      </c>
    </row>
    <row r="75" spans="1:6" x14ac:dyDescent="0.25">
      <c r="A75" s="2"/>
      <c r="B75" s="2" t="s">
        <v>21</v>
      </c>
      <c r="C75" s="2"/>
      <c r="D75" s="2"/>
      <c r="E75">
        <f t="shared" si="2"/>
        <v>0</v>
      </c>
      <c r="F75" s="6" t="str">
        <f t="shared" si="3"/>
        <v xml:space="preserve"> </v>
      </c>
    </row>
    <row r="76" spans="1:6" x14ac:dyDescent="0.25">
      <c r="A76" s="2"/>
      <c r="B76" s="2" t="s">
        <v>22</v>
      </c>
      <c r="C76" s="2">
        <v>15241</v>
      </c>
      <c r="D76" s="2" t="s">
        <v>47</v>
      </c>
      <c r="E76">
        <f t="shared" si="2"/>
        <v>15241</v>
      </c>
      <c r="F76" s="6">
        <f t="shared" si="3"/>
        <v>15241</v>
      </c>
    </row>
    <row r="77" spans="1:6" x14ac:dyDescent="0.25">
      <c r="A77" s="2"/>
      <c r="B77" s="2" t="s">
        <v>24</v>
      </c>
      <c r="C77" s="2">
        <v>22861</v>
      </c>
      <c r="D77" s="2" t="s">
        <v>47</v>
      </c>
      <c r="E77">
        <f t="shared" si="2"/>
        <v>22861</v>
      </c>
      <c r="F77" s="6">
        <f t="shared" si="3"/>
        <v>22861</v>
      </c>
    </row>
    <row r="78" spans="1:6" x14ac:dyDescent="0.25">
      <c r="A78" s="2"/>
      <c r="B78" s="2" t="s">
        <v>48</v>
      </c>
      <c r="C78" s="2">
        <v>24386</v>
      </c>
      <c r="D78" s="2" t="s">
        <v>47</v>
      </c>
      <c r="E78">
        <f t="shared" si="2"/>
        <v>24386</v>
      </c>
      <c r="F78" s="6">
        <f t="shared" si="3"/>
        <v>24386</v>
      </c>
    </row>
    <row r="79" spans="1:6" x14ac:dyDescent="0.25">
      <c r="A79" s="2"/>
      <c r="B79" s="2"/>
      <c r="C79" s="2"/>
      <c r="D79" s="2"/>
      <c r="E79">
        <f t="shared" si="2"/>
        <v>0</v>
      </c>
      <c r="F79" s="6" t="str">
        <f t="shared" si="3"/>
        <v xml:space="preserve"> </v>
      </c>
    </row>
    <row r="80" spans="1:6" x14ac:dyDescent="0.25">
      <c r="A80" s="2" t="s">
        <v>56</v>
      </c>
      <c r="B80" s="2"/>
      <c r="C80" s="2"/>
      <c r="D80" s="2"/>
      <c r="E80">
        <f t="shared" si="2"/>
        <v>0</v>
      </c>
      <c r="F80" s="6" t="str">
        <f t="shared" si="3"/>
        <v xml:space="preserve"> </v>
      </c>
    </row>
    <row r="81" spans="1:6" x14ac:dyDescent="0.25">
      <c r="A81" s="2"/>
      <c r="B81" s="2" t="s">
        <v>21</v>
      </c>
      <c r="C81" s="2"/>
      <c r="D81" s="2"/>
      <c r="E81">
        <f t="shared" si="2"/>
        <v>0</v>
      </c>
      <c r="F81" s="6" t="str">
        <f t="shared" si="3"/>
        <v xml:space="preserve"> </v>
      </c>
    </row>
    <row r="82" spans="1:6" x14ac:dyDescent="0.25">
      <c r="A82" s="2"/>
      <c r="B82" s="2" t="s">
        <v>22</v>
      </c>
      <c r="C82" s="2">
        <v>15116</v>
      </c>
      <c r="D82" s="2" t="s">
        <v>47</v>
      </c>
      <c r="E82">
        <f t="shared" si="2"/>
        <v>15116</v>
      </c>
      <c r="F82" s="6">
        <f t="shared" si="3"/>
        <v>15116</v>
      </c>
    </row>
    <row r="83" spans="1:6" x14ac:dyDescent="0.25">
      <c r="A83" s="2"/>
      <c r="B83" s="2" t="s">
        <v>24</v>
      </c>
      <c r="C83" s="2">
        <v>17440</v>
      </c>
      <c r="D83" s="2" t="s">
        <v>47</v>
      </c>
      <c r="E83">
        <f t="shared" si="2"/>
        <v>17440</v>
      </c>
      <c r="F83" s="6">
        <f t="shared" si="3"/>
        <v>17440</v>
      </c>
    </row>
    <row r="84" spans="1:6" x14ac:dyDescent="0.25">
      <c r="A84" s="2"/>
      <c r="B84" s="2" t="s">
        <v>48</v>
      </c>
      <c r="C84" s="2">
        <v>18604</v>
      </c>
      <c r="D84" s="2" t="s">
        <v>47</v>
      </c>
      <c r="E84">
        <f t="shared" si="2"/>
        <v>18604</v>
      </c>
      <c r="F84" s="6">
        <f t="shared" si="3"/>
        <v>18604</v>
      </c>
    </row>
    <row r="85" spans="1:6" x14ac:dyDescent="0.25">
      <c r="A85" s="2" t="s">
        <v>57</v>
      </c>
      <c r="B85" s="2"/>
      <c r="C85" s="2">
        <v>47</v>
      </c>
      <c r="D85" s="2" t="s">
        <v>58</v>
      </c>
      <c r="E85">
        <f t="shared" si="2"/>
        <v>47</v>
      </c>
      <c r="F85" s="6">
        <f t="shared" si="3"/>
        <v>47</v>
      </c>
    </row>
    <row r="86" spans="1:6" x14ac:dyDescent="0.25">
      <c r="A86" s="2"/>
      <c r="B86" s="2"/>
      <c r="C86" s="2"/>
      <c r="D86" s="2"/>
      <c r="E86">
        <f t="shared" si="2"/>
        <v>0</v>
      </c>
      <c r="F86" s="6" t="str">
        <f t="shared" si="3"/>
        <v xml:space="preserve"> </v>
      </c>
    </row>
    <row r="87" spans="1:6" x14ac:dyDescent="0.25">
      <c r="A87" s="2" t="s">
        <v>59</v>
      </c>
      <c r="B87" s="2"/>
      <c r="C87" s="2"/>
      <c r="D87" s="2"/>
      <c r="E87">
        <f t="shared" si="2"/>
        <v>0</v>
      </c>
      <c r="F87" s="6" t="str">
        <f t="shared" si="3"/>
        <v xml:space="preserve"> </v>
      </c>
    </row>
    <row r="88" spans="1:6" x14ac:dyDescent="0.25">
      <c r="A88" s="2"/>
      <c r="B88" s="2" t="s">
        <v>21</v>
      </c>
      <c r="C88" s="2"/>
      <c r="D88" s="2"/>
      <c r="E88">
        <f t="shared" si="2"/>
        <v>0</v>
      </c>
      <c r="F88" s="6" t="str">
        <f t="shared" si="3"/>
        <v xml:space="preserve"> </v>
      </c>
    </row>
    <row r="89" spans="1:6" x14ac:dyDescent="0.25">
      <c r="A89" s="2"/>
      <c r="B89" s="2" t="s">
        <v>22</v>
      </c>
      <c r="C89" s="2">
        <v>5422</v>
      </c>
      <c r="D89" s="2" t="s">
        <v>23</v>
      </c>
      <c r="E89">
        <f t="shared" si="2"/>
        <v>5422</v>
      </c>
      <c r="F89" s="6">
        <f t="shared" si="3"/>
        <v>5422</v>
      </c>
    </row>
    <row r="90" spans="1:6" x14ac:dyDescent="0.25">
      <c r="A90" s="2"/>
      <c r="B90" s="2" t="s">
        <v>24</v>
      </c>
      <c r="C90" s="2">
        <v>5422</v>
      </c>
      <c r="D90" s="2" t="s">
        <v>23</v>
      </c>
      <c r="E90">
        <f t="shared" si="2"/>
        <v>5422</v>
      </c>
      <c r="F90" s="6">
        <f t="shared" si="3"/>
        <v>5422</v>
      </c>
    </row>
    <row r="91" spans="1:6" x14ac:dyDescent="0.25">
      <c r="A91" s="2"/>
      <c r="B91" s="2" t="s">
        <v>48</v>
      </c>
      <c r="C91" s="2">
        <v>0</v>
      </c>
      <c r="D91" s="2" t="s">
        <v>34</v>
      </c>
      <c r="E91">
        <f t="shared" si="2"/>
        <v>0</v>
      </c>
      <c r="F91" s="6">
        <v>0</v>
      </c>
    </row>
    <row r="92" spans="1:6" x14ac:dyDescent="0.25">
      <c r="A92" s="2" t="s">
        <v>60</v>
      </c>
      <c r="B92" s="2"/>
      <c r="C92" s="2"/>
      <c r="D92" s="2"/>
      <c r="E92">
        <f t="shared" si="2"/>
        <v>0</v>
      </c>
      <c r="F92" s="6" t="str">
        <f t="shared" si="3"/>
        <v xml:space="preserve"> </v>
      </c>
    </row>
    <row r="93" spans="1:6" x14ac:dyDescent="0.25">
      <c r="A93" s="2"/>
      <c r="B93" s="2" t="s">
        <v>21</v>
      </c>
      <c r="C93" s="2"/>
      <c r="D93" s="2"/>
      <c r="E93">
        <f t="shared" si="2"/>
        <v>0</v>
      </c>
      <c r="F93" s="6" t="str">
        <f t="shared" si="3"/>
        <v xml:space="preserve"> </v>
      </c>
    </row>
    <row r="94" spans="1:6" x14ac:dyDescent="0.25">
      <c r="A94" s="2"/>
      <c r="B94" s="2" t="s">
        <v>22</v>
      </c>
      <c r="C94" s="2">
        <v>77</v>
      </c>
      <c r="D94" s="2" t="s">
        <v>23</v>
      </c>
      <c r="E94">
        <f t="shared" ref="E94:E128" si="4">ROUND(C94,2)</f>
        <v>77</v>
      </c>
      <c r="F94" s="6">
        <f t="shared" si="3"/>
        <v>77</v>
      </c>
    </row>
    <row r="95" spans="1:6" x14ac:dyDescent="0.25">
      <c r="A95" s="2"/>
      <c r="B95" s="2" t="s">
        <v>24</v>
      </c>
      <c r="C95" s="2">
        <v>77</v>
      </c>
      <c r="D95" s="2" t="s">
        <v>23</v>
      </c>
      <c r="E95">
        <f t="shared" si="4"/>
        <v>77</v>
      </c>
      <c r="F95" s="6">
        <f t="shared" si="3"/>
        <v>77</v>
      </c>
    </row>
    <row r="96" spans="1:6" x14ac:dyDescent="0.25">
      <c r="A96" s="2"/>
      <c r="B96" s="2" t="s">
        <v>48</v>
      </c>
      <c r="C96" s="2">
        <v>0</v>
      </c>
      <c r="D96" s="2" t="s">
        <v>34</v>
      </c>
      <c r="E96">
        <f t="shared" si="4"/>
        <v>0</v>
      </c>
      <c r="F96" s="6">
        <v>0</v>
      </c>
    </row>
    <row r="97" spans="1:6" x14ac:dyDescent="0.25">
      <c r="A97" s="2" t="s">
        <v>61</v>
      </c>
      <c r="B97" s="2"/>
      <c r="C97" s="2"/>
      <c r="D97" s="2"/>
      <c r="E97">
        <f t="shared" si="4"/>
        <v>0</v>
      </c>
      <c r="F97" s="6" t="str">
        <f t="shared" si="3"/>
        <v xml:space="preserve"> </v>
      </c>
    </row>
    <row r="98" spans="1:6" x14ac:dyDescent="0.25">
      <c r="A98" s="2"/>
      <c r="B98" s="2" t="s">
        <v>21</v>
      </c>
      <c r="C98" s="2"/>
      <c r="D98" s="2"/>
      <c r="E98">
        <f t="shared" si="4"/>
        <v>0</v>
      </c>
      <c r="F98" s="6" t="str">
        <f t="shared" si="3"/>
        <v xml:space="preserve"> </v>
      </c>
    </row>
    <row r="99" spans="1:6" x14ac:dyDescent="0.25">
      <c r="A99" s="2"/>
      <c r="B99" s="2" t="s">
        <v>22</v>
      </c>
      <c r="C99" s="2" t="s">
        <v>37</v>
      </c>
      <c r="D99" s="2" t="s">
        <v>62</v>
      </c>
      <c r="E99" t="e">
        <f t="shared" si="4"/>
        <v>#VALUE!</v>
      </c>
      <c r="F99" s="6"/>
    </row>
    <row r="100" spans="1:6" x14ac:dyDescent="0.25">
      <c r="A100" s="2"/>
      <c r="B100" s="2" t="s">
        <v>24</v>
      </c>
      <c r="C100" s="2" t="s">
        <v>37</v>
      </c>
      <c r="D100" s="2" t="s">
        <v>63</v>
      </c>
      <c r="E100" t="e">
        <f t="shared" si="4"/>
        <v>#VALUE!</v>
      </c>
      <c r="F100" s="6"/>
    </row>
    <row r="101" spans="1:6" ht="15.75" thickBot="1" x14ac:dyDescent="0.3">
      <c r="A101" s="2" t="s">
        <v>64</v>
      </c>
      <c r="B101" s="2"/>
      <c r="C101" s="2" t="s">
        <v>37</v>
      </c>
      <c r="D101" s="2" t="s">
        <v>65</v>
      </c>
      <c r="E101" t="e">
        <f t="shared" si="4"/>
        <v>#VALUE!</v>
      </c>
      <c r="F101" s="6"/>
    </row>
    <row r="102" spans="1:6" ht="16.5" thickTop="1" thickBot="1" x14ac:dyDescent="0.3">
      <c r="A102" s="16" t="s">
        <v>66</v>
      </c>
      <c r="B102" s="17"/>
      <c r="C102" s="2" t="s">
        <v>67</v>
      </c>
      <c r="D102" s="2"/>
      <c r="E102" t="e">
        <f t="shared" si="4"/>
        <v>#VALUE!</v>
      </c>
      <c r="F102" s="6"/>
    </row>
    <row r="103" spans="1:6" ht="15.75" thickTop="1" x14ac:dyDescent="0.25">
      <c r="A103" s="2"/>
      <c r="B103" s="2"/>
      <c r="C103" s="2"/>
      <c r="D103" s="2"/>
      <c r="E103">
        <f t="shared" si="4"/>
        <v>0</v>
      </c>
      <c r="F103" s="6" t="str">
        <f t="shared" si="3"/>
        <v xml:space="preserve"> </v>
      </c>
    </row>
    <row r="104" spans="1:6" x14ac:dyDescent="0.25">
      <c r="A104" s="2" t="s">
        <v>68</v>
      </c>
      <c r="B104" s="2"/>
      <c r="C104" s="2"/>
      <c r="D104" s="2"/>
      <c r="E104">
        <f t="shared" si="4"/>
        <v>0</v>
      </c>
      <c r="F104" s="6" t="str">
        <f t="shared" si="3"/>
        <v xml:space="preserve"> </v>
      </c>
    </row>
    <row r="105" spans="1:6" x14ac:dyDescent="0.25">
      <c r="A105" s="2" t="s">
        <v>69</v>
      </c>
      <c r="B105" s="2"/>
      <c r="C105" s="2"/>
      <c r="D105" s="2"/>
      <c r="E105">
        <f t="shared" si="4"/>
        <v>0</v>
      </c>
      <c r="F105" s="6" t="str">
        <f t="shared" si="3"/>
        <v xml:space="preserve"> </v>
      </c>
    </row>
    <row r="106" spans="1:6" x14ac:dyDescent="0.25">
      <c r="A106" s="2"/>
      <c r="B106" s="2" t="s">
        <v>21</v>
      </c>
      <c r="C106" s="2"/>
      <c r="D106" s="2"/>
      <c r="E106">
        <f t="shared" si="4"/>
        <v>0</v>
      </c>
      <c r="F106" s="6" t="str">
        <f t="shared" si="3"/>
        <v xml:space="preserve"> </v>
      </c>
    </row>
    <row r="107" spans="1:6" x14ac:dyDescent="0.25">
      <c r="A107" s="2"/>
      <c r="B107" s="2" t="s">
        <v>22</v>
      </c>
      <c r="C107" s="2">
        <v>58</v>
      </c>
      <c r="D107" s="2" t="s">
        <v>23</v>
      </c>
      <c r="E107">
        <f t="shared" si="4"/>
        <v>58</v>
      </c>
      <c r="F107" s="6">
        <f t="shared" si="3"/>
        <v>58</v>
      </c>
    </row>
    <row r="108" spans="1:6" x14ac:dyDescent="0.25">
      <c r="A108" s="2"/>
      <c r="B108" s="2" t="s">
        <v>24</v>
      </c>
      <c r="C108" s="2">
        <v>58</v>
      </c>
      <c r="D108" s="2" t="s">
        <v>23</v>
      </c>
      <c r="E108">
        <f t="shared" si="4"/>
        <v>58</v>
      </c>
      <c r="F108" s="6">
        <f t="shared" si="3"/>
        <v>58</v>
      </c>
    </row>
    <row r="109" spans="1:6" x14ac:dyDescent="0.25">
      <c r="A109" s="2"/>
      <c r="B109" s="2" t="s">
        <v>70</v>
      </c>
      <c r="C109" s="2"/>
      <c r="D109" s="2"/>
      <c r="E109">
        <f t="shared" si="4"/>
        <v>0</v>
      </c>
      <c r="F109" s="6" t="str">
        <f t="shared" si="3"/>
        <v xml:space="preserve"> </v>
      </c>
    </row>
    <row r="110" spans="1:6" x14ac:dyDescent="0.25">
      <c r="A110" s="2"/>
      <c r="B110" s="2" t="s">
        <v>26</v>
      </c>
      <c r="C110" s="2">
        <v>0</v>
      </c>
      <c r="D110" s="2" t="s">
        <v>27</v>
      </c>
      <c r="E110">
        <f t="shared" si="4"/>
        <v>0</v>
      </c>
      <c r="F110" s="6">
        <v>0</v>
      </c>
    </row>
    <row r="111" spans="1:6" x14ac:dyDescent="0.25">
      <c r="A111" s="2"/>
      <c r="B111" s="2" t="s">
        <v>28</v>
      </c>
      <c r="C111" s="2">
        <v>0</v>
      </c>
      <c r="D111" s="2" t="s">
        <v>27</v>
      </c>
      <c r="E111">
        <f t="shared" si="4"/>
        <v>0</v>
      </c>
      <c r="F111" s="6">
        <v>0</v>
      </c>
    </row>
    <row r="112" spans="1:6" x14ac:dyDescent="0.25">
      <c r="A112" s="2"/>
      <c r="B112" s="2" t="s">
        <v>29</v>
      </c>
      <c r="C112" s="2">
        <v>0</v>
      </c>
      <c r="D112" s="2" t="s">
        <v>27</v>
      </c>
      <c r="E112">
        <f t="shared" si="4"/>
        <v>0</v>
      </c>
      <c r="F112" s="6">
        <v>0</v>
      </c>
    </row>
    <row r="113" spans="1:6" x14ac:dyDescent="0.25">
      <c r="A113" s="2" t="s">
        <v>71</v>
      </c>
      <c r="B113" s="2"/>
      <c r="C113" s="2"/>
      <c r="D113" s="2"/>
      <c r="E113">
        <f t="shared" si="4"/>
        <v>0</v>
      </c>
      <c r="F113" s="6" t="str">
        <f t="shared" si="3"/>
        <v xml:space="preserve"> </v>
      </c>
    </row>
    <row r="114" spans="1:6" x14ac:dyDescent="0.25">
      <c r="A114" s="2"/>
      <c r="B114" s="2" t="s">
        <v>21</v>
      </c>
      <c r="C114" s="2"/>
      <c r="D114" s="2"/>
      <c r="E114">
        <f t="shared" si="4"/>
        <v>0</v>
      </c>
      <c r="F114" s="6" t="str">
        <f t="shared" si="3"/>
        <v xml:space="preserve"> </v>
      </c>
    </row>
    <row r="115" spans="1:6" x14ac:dyDescent="0.25">
      <c r="A115" s="2"/>
      <c r="B115" s="2" t="s">
        <v>22</v>
      </c>
      <c r="C115" s="2">
        <v>454</v>
      </c>
      <c r="D115" s="2" t="s">
        <v>23</v>
      </c>
      <c r="E115">
        <f t="shared" si="4"/>
        <v>454</v>
      </c>
      <c r="F115" s="6">
        <f t="shared" si="3"/>
        <v>454</v>
      </c>
    </row>
    <row r="116" spans="1:6" x14ac:dyDescent="0.25">
      <c r="A116" s="2"/>
      <c r="B116" s="2" t="s">
        <v>24</v>
      </c>
      <c r="C116" s="2">
        <v>454</v>
      </c>
      <c r="D116" s="2" t="s">
        <v>23</v>
      </c>
      <c r="E116">
        <f t="shared" si="4"/>
        <v>454</v>
      </c>
      <c r="F116" s="6">
        <f t="shared" si="3"/>
        <v>454</v>
      </c>
    </row>
    <row r="117" spans="1:6" x14ac:dyDescent="0.25">
      <c r="A117" s="2"/>
      <c r="B117" s="2" t="s">
        <v>70</v>
      </c>
      <c r="C117" s="2"/>
      <c r="D117" s="2"/>
      <c r="E117">
        <f t="shared" si="4"/>
        <v>0</v>
      </c>
      <c r="F117" s="6" t="str">
        <f t="shared" si="3"/>
        <v xml:space="preserve"> </v>
      </c>
    </row>
    <row r="118" spans="1:6" x14ac:dyDescent="0.25">
      <c r="A118" s="2"/>
      <c r="B118" s="2" t="s">
        <v>26</v>
      </c>
      <c r="C118" s="2">
        <v>0.84</v>
      </c>
      <c r="D118" s="2" t="s">
        <v>27</v>
      </c>
      <c r="E118">
        <f t="shared" si="4"/>
        <v>0.84</v>
      </c>
      <c r="F118" s="6">
        <f t="shared" si="3"/>
        <v>0.84</v>
      </c>
    </row>
    <row r="119" spans="1:6" x14ac:dyDescent="0.25">
      <c r="A119" s="2"/>
      <c r="B119" s="2" t="s">
        <v>28</v>
      </c>
      <c r="C119" s="2">
        <v>0.75</v>
      </c>
      <c r="D119" s="2" t="s">
        <v>27</v>
      </c>
      <c r="E119">
        <f t="shared" si="4"/>
        <v>0.75</v>
      </c>
      <c r="F119" s="6">
        <f t="shared" si="3"/>
        <v>0.75</v>
      </c>
    </row>
    <row r="120" spans="1:6" x14ac:dyDescent="0.25">
      <c r="A120" s="2"/>
      <c r="B120" s="2" t="s">
        <v>29</v>
      </c>
      <c r="C120" s="2">
        <v>0.01</v>
      </c>
      <c r="D120" s="2" t="s">
        <v>27</v>
      </c>
      <c r="E120">
        <f t="shared" si="4"/>
        <v>0.01</v>
      </c>
      <c r="F120" s="6">
        <f t="shared" si="3"/>
        <v>0.01</v>
      </c>
    </row>
    <row r="121" spans="1:6" x14ac:dyDescent="0.25">
      <c r="A121" s="2" t="s">
        <v>72</v>
      </c>
      <c r="B121" s="2"/>
      <c r="C121" s="2"/>
      <c r="D121" s="2"/>
      <c r="E121">
        <f t="shared" si="4"/>
        <v>0</v>
      </c>
      <c r="F121" s="6" t="str">
        <f t="shared" si="3"/>
        <v xml:space="preserve"> </v>
      </c>
    </row>
    <row r="122" spans="1:6" x14ac:dyDescent="0.25">
      <c r="A122" s="2"/>
      <c r="B122" s="2" t="s">
        <v>21</v>
      </c>
      <c r="C122" s="2"/>
      <c r="D122" s="2"/>
      <c r="E122">
        <f t="shared" si="4"/>
        <v>0</v>
      </c>
      <c r="F122" s="6" t="str">
        <f t="shared" si="3"/>
        <v xml:space="preserve"> </v>
      </c>
    </row>
    <row r="123" spans="1:6" x14ac:dyDescent="0.25">
      <c r="A123" s="2"/>
      <c r="B123" s="2" t="s">
        <v>22</v>
      </c>
      <c r="C123" s="2">
        <v>519</v>
      </c>
      <c r="D123" s="2" t="s">
        <v>23</v>
      </c>
      <c r="E123">
        <f t="shared" si="4"/>
        <v>519</v>
      </c>
      <c r="F123" s="6">
        <f t="shared" si="3"/>
        <v>519</v>
      </c>
    </row>
    <row r="124" spans="1:6" x14ac:dyDescent="0.25">
      <c r="A124" s="2"/>
      <c r="B124" s="2" t="s">
        <v>24</v>
      </c>
      <c r="C124" s="2">
        <v>519</v>
      </c>
      <c r="D124" s="2" t="s">
        <v>23</v>
      </c>
      <c r="E124">
        <f t="shared" si="4"/>
        <v>519</v>
      </c>
      <c r="F124" s="6">
        <f t="shared" si="3"/>
        <v>519</v>
      </c>
    </row>
    <row r="125" spans="1:6" x14ac:dyDescent="0.25">
      <c r="A125" s="2"/>
      <c r="B125" s="2" t="s">
        <v>70</v>
      </c>
      <c r="C125" s="2"/>
      <c r="D125" s="2"/>
      <c r="E125">
        <f t="shared" si="4"/>
        <v>0</v>
      </c>
      <c r="F125" s="6" t="str">
        <f t="shared" si="3"/>
        <v xml:space="preserve"> </v>
      </c>
    </row>
    <row r="126" spans="1:6" x14ac:dyDescent="0.25">
      <c r="A126" s="2"/>
      <c r="B126" s="2" t="s">
        <v>26</v>
      </c>
      <c r="C126" s="2">
        <v>2.5499999999999998</v>
      </c>
      <c r="D126" s="2" t="s">
        <v>27</v>
      </c>
      <c r="E126">
        <f t="shared" si="4"/>
        <v>2.5499999999999998</v>
      </c>
      <c r="F126" s="6">
        <f t="shared" si="3"/>
        <v>2.5499999999999998</v>
      </c>
    </row>
    <row r="127" spans="1:6" x14ac:dyDescent="0.25">
      <c r="A127" s="2"/>
      <c r="B127" s="2" t="s">
        <v>28</v>
      </c>
      <c r="C127" s="2">
        <v>0.28000000000000003</v>
      </c>
      <c r="D127" s="2" t="s">
        <v>27</v>
      </c>
      <c r="E127">
        <f t="shared" si="4"/>
        <v>0.28000000000000003</v>
      </c>
      <c r="F127" s="6">
        <f t="shared" si="3"/>
        <v>0.28000000000000003</v>
      </c>
    </row>
    <row r="128" spans="1:6" ht="15.75" thickBot="1" x14ac:dyDescent="0.3">
      <c r="A128" s="2"/>
      <c r="B128" s="2" t="s">
        <v>29</v>
      </c>
      <c r="C128" s="2">
        <v>0.03</v>
      </c>
      <c r="D128" s="2" t="s">
        <v>27</v>
      </c>
      <c r="E128">
        <f t="shared" si="4"/>
        <v>0.03</v>
      </c>
      <c r="F128" s="7">
        <f t="shared" si="3"/>
        <v>0.03</v>
      </c>
    </row>
    <row r="129" spans="1:4" ht="15.75" thickBot="1" x14ac:dyDescent="0.3">
      <c r="A129" s="18" t="s">
        <v>76</v>
      </c>
      <c r="B129" s="19"/>
      <c r="C129" s="2"/>
      <c r="D129" s="2"/>
    </row>
    <row r="131" spans="1:4" x14ac:dyDescent="0.25">
      <c r="A131" s="2" t="s">
        <v>73</v>
      </c>
      <c r="B131" s="2"/>
    </row>
    <row r="132" spans="1:4" x14ac:dyDescent="0.25">
      <c r="A132" s="3" t="s">
        <v>74</v>
      </c>
      <c r="B132" s="3"/>
      <c r="C132" s="3"/>
    </row>
  </sheetData>
  <sheetProtection algorithmName="SHA-512" hashValue="/kt8u1qdz5KwEDy/3qBolB3fF3eOThVCDkPh7L3AVUk8tEWO60r3K/9STPkMSTdIBCCembI+GCw9yrDkkeuZKg==" saltValue="9lvdxAQjA32aH9nGl1VSuQ==" spinCount="100000" sheet="1" objects="1" scenarios="1"/>
  <mergeCells count="1">
    <mergeCell ref="G5:G29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Commercial Impact Fee Calc</vt:lpstr>
      <vt:lpstr>INPUT TABLE</vt:lpstr>
      <vt:lpstr>'Commercial Impact Fee Calc'!Print_Area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Nathaniel Kratochvil</dc:creator>
  <cp:lastModifiedBy>Christopher Warnberg</cp:lastModifiedBy>
  <cp:lastPrinted>2025-09-03T21:55:47Z</cp:lastPrinted>
  <dcterms:created xsi:type="dcterms:W3CDTF">2022-02-22T17:05:52Z</dcterms:created>
  <dcterms:modified xsi:type="dcterms:W3CDTF">2026-07-10T23:11:16Z</dcterms:modified>
</cp:coreProperties>
</file>