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S:\Business Share\Dist Fiscal Svcs\AB1200 REVIEWS\Collective Bargaining\FORMS\"/>
    </mc:Choice>
  </mc:AlternateContent>
  <xr:revisionPtr revIDLastSave="0" documentId="13_ncr:1_{0BB116B2-EF14-47ED-A629-C05BC103175B}" xr6:coauthVersionLast="36" xr6:coauthVersionMax="36" xr10:uidLastSave="{00000000-0000-0000-0000-000000000000}"/>
  <bookViews>
    <workbookView xWindow="0" yWindow="0" windowWidth="29436" windowHeight="12288" tabRatio="864" xr2:uid="{00000000-000D-0000-FFFF-FFFF00000000}"/>
  </bookViews>
  <sheets>
    <sheet name="General Instructions" sheetId="49" r:id="rId1"/>
    <sheet name="Specific Instructions" sheetId="50" r:id="rId2"/>
    <sheet name="Page 1, Agreement" sheetId="1" r:id="rId3"/>
    <sheet name="Page 2, Explanations" sheetId="54" r:id="rId4"/>
    <sheet name="Page 3, Explanations" sheetId="55" r:id="rId5"/>
    <sheet name="Page 4a, Impact, Unrestr G.F." sheetId="5" r:id="rId6"/>
    <sheet name="Page 4b, Impact, Restr G.F." sheetId="13" r:id="rId7"/>
    <sheet name="Page 4c, Impact, Combined G.F." sheetId="14" r:id="rId8"/>
    <sheet name="Page 4d, Impact, Adult Fund" sheetId="15" r:id="rId9"/>
    <sheet name="Page 4e, Impact, Child Dev Fund" sheetId="17" r:id="rId10"/>
    <sheet name="Page 4f, Impact, Cafeteria Fund" sheetId="16" r:id="rId11"/>
    <sheet name="Page 4g, Impact, Other Fund" sheetId="18" r:id="rId12"/>
    <sheet name="Page 4h, Impact, Other Fund" sheetId="37" r:id="rId13"/>
    <sheet name="Page 4i, Column 3 Explanations" sheetId="38" r:id="rId14"/>
    <sheet name="Page 5a, MYP, Unrestricted" sheetId="12" r:id="rId15"/>
    <sheet name="Page 5b, MYP, Restricted" sheetId="34" r:id="rId16"/>
    <sheet name="Page 5c, MYP, Combined" sheetId="35" r:id="rId17"/>
    <sheet name="Page 6, Reserve Levels" sheetId="11" r:id="rId18"/>
    <sheet name="Page 7, Variance &amp; Deficits" sheetId="43" r:id="rId19"/>
    <sheet name="Page 8, Certification No. 1" sheetId="31" r:id="rId20"/>
    <sheet name="Page 8a, Assumptions &amp; Explan." sheetId="33" r:id="rId21"/>
    <sheet name="Page 9, Certification No. 2" sheetId="52" r:id="rId22"/>
  </sheets>
  <externalReferences>
    <externalReference r:id="rId23"/>
  </externalReferences>
  <definedNames>
    <definedName name="_2007_08_Urgent_Bulletin_No._2__Attachment_No" localSheetId="1">'Specific Instructions'!$B$1:$B$115</definedName>
    <definedName name="_2007_08_Urgent_Bulletin_No._2__Attachment_No._1" localSheetId="0">'General Instructions'!#REF!</definedName>
    <definedName name="_2007_08_Urgent_Bulletin_No._2__Attachment_No._1" localSheetId="1">'Specific Instructions'!#REF!</definedName>
    <definedName name="_2007_08_Urgent_Bulletin_No._2__Attachment_No._1_1" localSheetId="0">'General Instructions'!#REF!</definedName>
    <definedName name="_2007_08_Urgent_Bulletin_No._2__Attachment_No._1_1" localSheetId="1">'Specific Instructions'!#REF!</definedName>
    <definedName name="_2007_08_Urgent_Bulletin_No._2__Attachment_No._1_2" localSheetId="0">'General Instructions'!#REF!</definedName>
    <definedName name="_2007_08_Urgent_Bulletin_No._2__Attachment_No._1_2" localSheetId="1">'Specific Instructions'!#REF!</definedName>
    <definedName name="_2007_08_Urgent_Bulletin_No._2__Attachment_No._1_3" localSheetId="0">'General Instructions'!$D$12:$D$92</definedName>
    <definedName name="_2007_08_Urgent_Bulletin_No._2__Attachment_No._1_3" localSheetId="1">'Specific Instructions'!#REF!</definedName>
    <definedName name="_2007_08_Urgent_Bulletin_No._2__Attachment_No._2" localSheetId="1">'Specific Instructions'!#REF!</definedName>
    <definedName name="_2007_08_Urgent_Bulletin_No._2__Attachment_No._2_1" localSheetId="1">'Specific Instructions'!$B$1:$B$117</definedName>
    <definedName name="Instructions_Document_for_AB1200_Public_Disclosure" localSheetId="0">'General Instructions'!#REF!</definedName>
    <definedName name="Instructions_Document_for_AB1200_Public_Disclosure" localSheetId="1">'Specific Instructions'!#REF!</definedName>
    <definedName name="_xlnm.Print_Area" localSheetId="2">'Page 1, Agreement'!$A$2:$H$36</definedName>
    <definedName name="_xlnm.Print_Area" localSheetId="5">'Page 4a, Impact, Unrestr G.F.'!$A$1:$F$42</definedName>
    <definedName name="_xlnm.Print_Area" localSheetId="6">'Page 4b, Impact, Restr G.F.'!$A$1:$F$42</definedName>
    <definedName name="_xlnm.Print_Area" localSheetId="13">'Page 4i, Column 3 Explanations'!$A$1:$F$43</definedName>
    <definedName name="_xlnm.Print_Area" localSheetId="14">'Page 5a, MYP, Unrestricted'!$A$1:$E$43</definedName>
    <definedName name="_xlnm.Print_Area" localSheetId="15">'Page 5b, MYP, Restricted'!$A$1:$E$43</definedName>
    <definedName name="_xlnm.Print_Area" localSheetId="17">'Page 6, Reserve Levels'!$A$1:$G$30</definedName>
    <definedName name="_xlnm.Print_Area" localSheetId="18">'Page 7, Variance &amp; Deficits'!$A$1:$J$39</definedName>
    <definedName name="_xlnm.Print_Area" localSheetId="19">'Page 8, Certification No. 1'!$A$1:$G$40</definedName>
    <definedName name="_xlnm.Print_Area" localSheetId="21">'Page 9, Certification No. 2'!$A$1:$G$24</definedName>
    <definedName name="_xlnm.Print_Area" localSheetId="1">'Specific Instructions'!$A$1:$D$132</definedName>
    <definedName name="_xlnm.Print_Titles" localSheetId="0">'General Instructions'!$1:$3</definedName>
    <definedName name="_xlnm.Print_Titles" localSheetId="1">'Specific Instructions'!$1:$3</definedName>
    <definedName name="UB_2__attachment_no.1__2007_08" localSheetId="0">'General Instructions'!#REF!</definedName>
    <definedName name="UB_2__attachment_no.1__2007_08" localSheetId="1">'Specific Instructions'!#REF!</definedName>
    <definedName name="UB_2__attachment_no.1__2007_08_1" localSheetId="0">'General Instructions'!#REF!</definedName>
    <definedName name="UB_2__attachment_no.1__2007_08_1" localSheetId="1">'Specific Instructions'!#REF!</definedName>
    <definedName name="UB_2__attachment_no.1__2007_08_2" localSheetId="0">'General Instructions'!#REF!</definedName>
    <definedName name="UB_2__attachment_no.1__2007_08_2" localSheetId="1">'Specific Instructions'!#REF!</definedName>
    <definedName name="UB_2__attachment_no.1__2007_08_3" localSheetId="0">'General Instructions'!#REF!</definedName>
    <definedName name="UB_2__attachment_no.1__2007_08_3" localSheetId="1">'Specific Instructions'!#REF!</definedName>
  </definedNames>
  <calcPr calcId="191029"/>
</workbook>
</file>

<file path=xl/calcChain.xml><?xml version="1.0" encoding="utf-8"?>
<calcChain xmlns="http://schemas.openxmlformats.org/spreadsheetml/2006/main">
  <c r="A5" i="55" l="1"/>
  <c r="B1" i="55"/>
  <c r="A30" i="54"/>
  <c r="A26" i="54"/>
  <c r="B1" i="54"/>
  <c r="A1" i="31" l="1"/>
  <c r="A1" i="5"/>
  <c r="A1" i="13"/>
  <c r="A1" i="14"/>
  <c r="G20" i="1"/>
  <c r="E8" i="12" s="1"/>
  <c r="E8" i="34" s="1"/>
  <c r="E8" i="35" s="1"/>
  <c r="F20" i="1"/>
  <c r="D8" i="12" s="1"/>
  <c r="D8" i="34" s="1"/>
  <c r="D8" i="35" s="1"/>
  <c r="G117" i="1"/>
  <c r="F117" i="1"/>
  <c r="G116" i="1"/>
  <c r="F116" i="1"/>
  <c r="F114" i="1"/>
  <c r="G113" i="1"/>
  <c r="F113" i="1"/>
  <c r="G112" i="1"/>
  <c r="F112" i="1"/>
  <c r="G111" i="1"/>
  <c r="F111" i="1"/>
  <c r="C32" i="1"/>
  <c r="G33" i="1"/>
  <c r="C35" i="1"/>
  <c r="F36" i="1" s="1"/>
  <c r="E32" i="1"/>
  <c r="I8" i="43" s="1"/>
  <c r="E35" i="1"/>
  <c r="F32" i="1"/>
  <c r="G32" i="1"/>
  <c r="G35" i="1"/>
  <c r="F35" i="1"/>
  <c r="G29" i="1"/>
  <c r="F29" i="1"/>
  <c r="E29" i="1"/>
  <c r="G23" i="1"/>
  <c r="F23" i="1"/>
  <c r="E23" i="1"/>
  <c r="C8" i="12"/>
  <c r="C8" i="34" s="1"/>
  <c r="C8" i="35" s="1"/>
  <c r="D17" i="14"/>
  <c r="C7" i="14"/>
  <c r="F17" i="11"/>
  <c r="D17" i="11"/>
  <c r="F40" i="5"/>
  <c r="C41" i="12"/>
  <c r="D15" i="12"/>
  <c r="F37" i="13"/>
  <c r="C38" i="34"/>
  <c r="C38" i="35"/>
  <c r="F11" i="13"/>
  <c r="C11" i="34"/>
  <c r="F12" i="13"/>
  <c r="C12" i="34" s="1"/>
  <c r="C12" i="35" s="1"/>
  <c r="F13" i="13"/>
  <c r="C13" i="34" s="1"/>
  <c r="C13" i="35" s="1"/>
  <c r="F14" i="13"/>
  <c r="C14" i="34"/>
  <c r="F17" i="13"/>
  <c r="C17" i="34"/>
  <c r="C26" i="34" s="1"/>
  <c r="F18" i="13"/>
  <c r="F19" i="13"/>
  <c r="C19" i="34"/>
  <c r="F20" i="13"/>
  <c r="C20" i="34" s="1"/>
  <c r="F21" i="13"/>
  <c r="C21" i="34" s="1"/>
  <c r="F22" i="13"/>
  <c r="C22" i="34" s="1"/>
  <c r="F23" i="13"/>
  <c r="C23" i="34"/>
  <c r="F24" i="13"/>
  <c r="F28" i="13"/>
  <c r="C29" i="34"/>
  <c r="F29" i="13"/>
  <c r="C30" i="34"/>
  <c r="C30" i="35" s="1"/>
  <c r="F32" i="13"/>
  <c r="C33" i="34" s="1"/>
  <c r="F38" i="5"/>
  <c r="C39" i="12" s="1"/>
  <c r="C39" i="35" s="1"/>
  <c r="F39" i="5"/>
  <c r="C40" i="12" s="1"/>
  <c r="C40" i="35" s="1"/>
  <c r="F36" i="5"/>
  <c r="C37" i="12" s="1"/>
  <c r="C37" i="35" s="1"/>
  <c r="D25" i="5"/>
  <c r="D30" i="5" s="1"/>
  <c r="D34" i="5" s="1"/>
  <c r="D41" i="5" s="1"/>
  <c r="E38" i="35"/>
  <c r="E39" i="35"/>
  <c r="D38" i="35"/>
  <c r="D39" i="35"/>
  <c r="F35" i="37"/>
  <c r="F36" i="37"/>
  <c r="F35" i="18"/>
  <c r="F36" i="18"/>
  <c r="F36" i="16"/>
  <c r="F37" i="16"/>
  <c r="F36" i="17"/>
  <c r="F37" i="17"/>
  <c r="F35" i="15"/>
  <c r="F36" i="15"/>
  <c r="C38" i="14"/>
  <c r="D38" i="14"/>
  <c r="F38" i="14" s="1"/>
  <c r="E38" i="14"/>
  <c r="C39" i="14"/>
  <c r="F39" i="14" s="1"/>
  <c r="D39" i="14"/>
  <c r="E39" i="14"/>
  <c r="E11" i="14"/>
  <c r="E12" i="14"/>
  <c r="E13" i="14"/>
  <c r="E14" i="14"/>
  <c r="F14" i="14" s="1"/>
  <c r="D27" i="14"/>
  <c r="E27" i="14"/>
  <c r="D29" i="14"/>
  <c r="E29" i="14"/>
  <c r="D11" i="35"/>
  <c r="D12" i="35"/>
  <c r="D13" i="35"/>
  <c r="D14" i="35"/>
  <c r="D15" i="35" s="1"/>
  <c r="D31" i="35" s="1"/>
  <c r="E11" i="35"/>
  <c r="E12" i="35"/>
  <c r="E13" i="35"/>
  <c r="E14" i="35"/>
  <c r="F11" i="5"/>
  <c r="C11" i="12" s="1"/>
  <c r="F12" i="5"/>
  <c r="C12" i="12"/>
  <c r="F13" i="5"/>
  <c r="C13" i="12"/>
  <c r="F14" i="5"/>
  <c r="C14" i="12" s="1"/>
  <c r="C14" i="35" s="1"/>
  <c r="D15" i="34"/>
  <c r="E15" i="34"/>
  <c r="E15" i="12"/>
  <c r="E15" i="16"/>
  <c r="D27" i="38" s="1"/>
  <c r="F11" i="16"/>
  <c r="F15" i="16" s="1"/>
  <c r="F12" i="16"/>
  <c r="F13" i="16"/>
  <c r="F14" i="16"/>
  <c r="C15" i="16"/>
  <c r="C12" i="14"/>
  <c r="C13" i="14"/>
  <c r="C14" i="14"/>
  <c r="C11" i="14"/>
  <c r="F11" i="14" s="1"/>
  <c r="E15" i="13"/>
  <c r="C15" i="13"/>
  <c r="E15" i="5"/>
  <c r="D7" i="38"/>
  <c r="C15" i="5"/>
  <c r="D38" i="43"/>
  <c r="D37" i="43"/>
  <c r="D36" i="43"/>
  <c r="D35" i="43"/>
  <c r="A1" i="43"/>
  <c r="A6" i="43"/>
  <c r="D18" i="14"/>
  <c r="D19" i="14"/>
  <c r="D28" i="14"/>
  <c r="D30" i="14" s="1"/>
  <c r="D24" i="15"/>
  <c r="D28" i="15"/>
  <c r="D32" i="15" s="1"/>
  <c r="D39" i="15" s="1"/>
  <c r="D24" i="17"/>
  <c r="D28" i="17" s="1"/>
  <c r="D25" i="16"/>
  <c r="D29" i="16"/>
  <c r="I12" i="43" s="1"/>
  <c r="D24" i="18"/>
  <c r="D28" i="18" s="1"/>
  <c r="D24" i="37"/>
  <c r="D28" i="37" s="1"/>
  <c r="C17" i="14"/>
  <c r="F17" i="14" s="1"/>
  <c r="C18" i="14"/>
  <c r="C19" i="14"/>
  <c r="C20" i="14"/>
  <c r="C21" i="14"/>
  <c r="C22" i="14"/>
  <c r="C23" i="14"/>
  <c r="F23" i="14" s="1"/>
  <c r="C24" i="14"/>
  <c r="C27" i="14"/>
  <c r="F27" i="14" s="1"/>
  <c r="C28" i="14"/>
  <c r="C29" i="14"/>
  <c r="F17" i="5"/>
  <c r="C17" i="12" s="1"/>
  <c r="F18" i="5"/>
  <c r="C18" i="12"/>
  <c r="C18" i="35" s="1"/>
  <c r="F19" i="5"/>
  <c r="C19" i="12"/>
  <c r="C19" i="35" s="1"/>
  <c r="F20" i="5"/>
  <c r="C20" i="12" s="1"/>
  <c r="C20" i="35" s="1"/>
  <c r="F21" i="5"/>
  <c r="C21" i="12" s="1"/>
  <c r="C21" i="35" s="1"/>
  <c r="F22" i="5"/>
  <c r="C22" i="12"/>
  <c r="C22" i="35" s="1"/>
  <c r="F23" i="5"/>
  <c r="C23" i="12"/>
  <c r="C23" i="35" s="1"/>
  <c r="F24" i="5"/>
  <c r="C24" i="12" s="1"/>
  <c r="C24" i="35" s="1"/>
  <c r="C24" i="34"/>
  <c r="F27" i="5"/>
  <c r="C28" i="12" s="1"/>
  <c r="F27" i="13"/>
  <c r="C28" i="34" s="1"/>
  <c r="F28" i="5"/>
  <c r="C29" i="12" s="1"/>
  <c r="C29" i="35" s="1"/>
  <c r="F29" i="5"/>
  <c r="C30" i="12"/>
  <c r="D25" i="35"/>
  <c r="D17" i="35"/>
  <c r="D18" i="35"/>
  <c r="D26" i="35" s="1"/>
  <c r="D9" i="11" s="1"/>
  <c r="D11" i="11" s="1"/>
  <c r="D19" i="35"/>
  <c r="D20" i="35"/>
  <c r="D21" i="35"/>
  <c r="D22" i="35"/>
  <c r="D23" i="35"/>
  <c r="D24" i="35"/>
  <c r="D28" i="35"/>
  <c r="D29" i="35"/>
  <c r="D30" i="35"/>
  <c r="E25" i="35"/>
  <c r="E17" i="35"/>
  <c r="E18" i="35"/>
  <c r="E19" i="35"/>
  <c r="E20" i="35"/>
  <c r="E21" i="35"/>
  <c r="E22" i="35"/>
  <c r="E26" i="35" s="1"/>
  <c r="F9" i="11" s="1"/>
  <c r="F11" i="11" s="1"/>
  <c r="E23" i="35"/>
  <c r="E24" i="35"/>
  <c r="E28" i="35"/>
  <c r="E29" i="35"/>
  <c r="E30" i="35"/>
  <c r="E14" i="15"/>
  <c r="D17" i="38" s="1"/>
  <c r="E14" i="17"/>
  <c r="E28" i="17" s="1"/>
  <c r="E32" i="17" s="1"/>
  <c r="E39" i="17" s="1"/>
  <c r="E14" i="18"/>
  <c r="D32" i="38" s="1"/>
  <c r="E14" i="37"/>
  <c r="D39" i="38"/>
  <c r="D34" i="38"/>
  <c r="D29" i="38"/>
  <c r="D24" i="38"/>
  <c r="D19" i="38"/>
  <c r="D14" i="38"/>
  <c r="D9" i="38"/>
  <c r="F32" i="5"/>
  <c r="C33" i="12" s="1"/>
  <c r="C33" i="35" s="1"/>
  <c r="F33" i="5"/>
  <c r="C34" i="12" s="1"/>
  <c r="C34" i="35" s="1"/>
  <c r="D26" i="12"/>
  <c r="D31" i="12" s="1"/>
  <c r="E26" i="12"/>
  <c r="E25" i="13"/>
  <c r="E30" i="13" s="1"/>
  <c r="E34" i="13" s="1"/>
  <c r="E41" i="13" s="1"/>
  <c r="E24" i="37"/>
  <c r="E28" i="37" s="1"/>
  <c r="E32" i="37" s="1"/>
  <c r="E39" i="37" s="1"/>
  <c r="E24" i="18"/>
  <c r="D33" i="38" s="1"/>
  <c r="E25" i="16"/>
  <c r="D28" i="38"/>
  <c r="E24" i="17"/>
  <c r="D23" i="38"/>
  <c r="E24" i="15"/>
  <c r="D18" i="38"/>
  <c r="E25" i="5"/>
  <c r="D8" i="38" s="1"/>
  <c r="A1" i="38"/>
  <c r="F11" i="37"/>
  <c r="F12" i="37"/>
  <c r="F13" i="37"/>
  <c r="C14" i="37"/>
  <c r="F11" i="18"/>
  <c r="F14" i="18" s="1"/>
  <c r="F28" i="18" s="1"/>
  <c r="F32" i="18" s="1"/>
  <c r="F39" i="18" s="1"/>
  <c r="F12" i="18"/>
  <c r="F13" i="18"/>
  <c r="C14" i="18"/>
  <c r="F11" i="17"/>
  <c r="F14" i="17" s="1"/>
  <c r="F12" i="17"/>
  <c r="F13" i="17"/>
  <c r="C14" i="17"/>
  <c r="F11" i="15"/>
  <c r="F14" i="15" s="1"/>
  <c r="F12" i="15"/>
  <c r="F13" i="15"/>
  <c r="C14" i="15"/>
  <c r="C28" i="15" s="1"/>
  <c r="C32" i="15" s="1"/>
  <c r="C39" i="15" s="1"/>
  <c r="E17" i="14"/>
  <c r="E18" i="14"/>
  <c r="E19" i="14"/>
  <c r="E20" i="14"/>
  <c r="E21" i="14"/>
  <c r="E22" i="14"/>
  <c r="E25" i="14" s="1"/>
  <c r="E23" i="14"/>
  <c r="E24" i="14"/>
  <c r="F24" i="14" s="1"/>
  <c r="E28" i="14"/>
  <c r="F23" i="37"/>
  <c r="F22" i="37"/>
  <c r="F21" i="37"/>
  <c r="F20" i="37"/>
  <c r="F19" i="37"/>
  <c r="F24" i="37" s="1"/>
  <c r="F23" i="18"/>
  <c r="F22" i="18"/>
  <c r="F21" i="18"/>
  <c r="F20" i="18"/>
  <c r="F19" i="18"/>
  <c r="F24" i="16"/>
  <c r="F23" i="16"/>
  <c r="F22" i="16"/>
  <c r="F21" i="16"/>
  <c r="F20" i="16"/>
  <c r="D25" i="13"/>
  <c r="D30" i="13" s="1"/>
  <c r="D34" i="13" s="1"/>
  <c r="D41" i="13" s="1"/>
  <c r="F23" i="17"/>
  <c r="F22" i="17"/>
  <c r="F21" i="17"/>
  <c r="F20" i="17"/>
  <c r="F24" i="17" s="1"/>
  <c r="F19" i="17"/>
  <c r="F23" i="15"/>
  <c r="F22" i="15"/>
  <c r="F21" i="15"/>
  <c r="F20" i="15"/>
  <c r="F19" i="15"/>
  <c r="A1" i="37"/>
  <c r="C7" i="37"/>
  <c r="C9" i="37"/>
  <c r="F16" i="37"/>
  <c r="F17" i="37"/>
  <c r="F18" i="37"/>
  <c r="C24" i="37"/>
  <c r="C28" i="37" s="1"/>
  <c r="C32" i="37" s="1"/>
  <c r="C39" i="37" s="1"/>
  <c r="F26" i="37"/>
  <c r="F27" i="37"/>
  <c r="F30" i="37"/>
  <c r="F31" i="37"/>
  <c r="F34" i="37"/>
  <c r="F37" i="37"/>
  <c r="F38" i="37"/>
  <c r="C7" i="16"/>
  <c r="C7" i="18"/>
  <c r="F40" i="13"/>
  <c r="C41" i="34" s="1"/>
  <c r="C41" i="35" s="1"/>
  <c r="F36" i="13"/>
  <c r="C37" i="34"/>
  <c r="F33" i="13"/>
  <c r="C34" i="34"/>
  <c r="D26" i="34"/>
  <c r="D31" i="34" s="1"/>
  <c r="E26" i="34"/>
  <c r="E31" i="34" s="1"/>
  <c r="F17" i="17"/>
  <c r="F18" i="17"/>
  <c r="F16" i="17"/>
  <c r="F26" i="17"/>
  <c r="F27" i="17"/>
  <c r="F17" i="18"/>
  <c r="F18" i="18"/>
  <c r="F16" i="18"/>
  <c r="F24" i="18" s="1"/>
  <c r="F26" i="18"/>
  <c r="F27" i="18"/>
  <c r="F30" i="18"/>
  <c r="F31" i="18"/>
  <c r="F34" i="18"/>
  <c r="F37" i="18"/>
  <c r="F38" i="18"/>
  <c r="C24" i="18"/>
  <c r="C28" i="18" s="1"/>
  <c r="C32" i="18" s="1"/>
  <c r="C39" i="18" s="1"/>
  <c r="F30" i="17"/>
  <c r="F31" i="17"/>
  <c r="F34" i="17"/>
  <c r="F35" i="17"/>
  <c r="F38" i="17"/>
  <c r="C24" i="17"/>
  <c r="C28" i="17"/>
  <c r="C32" i="17" s="1"/>
  <c r="C39" i="17" s="1"/>
  <c r="F18" i="16"/>
  <c r="F19" i="16"/>
  <c r="F17" i="16"/>
  <c r="F25" i="16" s="1"/>
  <c r="F27" i="16"/>
  <c r="F28" i="16"/>
  <c r="F31" i="16"/>
  <c r="F32" i="16"/>
  <c r="F35" i="16"/>
  <c r="F38" i="16"/>
  <c r="F39" i="16"/>
  <c r="C25" i="16"/>
  <c r="C29" i="16" s="1"/>
  <c r="C33" i="16" s="1"/>
  <c r="C40" i="16" s="1"/>
  <c r="F16" i="15"/>
  <c r="F24" i="15" s="1"/>
  <c r="F17" i="15"/>
  <c r="F18" i="15"/>
  <c r="F26" i="15"/>
  <c r="F27" i="15"/>
  <c r="F30" i="15"/>
  <c r="F31" i="15"/>
  <c r="F34" i="15"/>
  <c r="F37" i="15"/>
  <c r="F38" i="15"/>
  <c r="C32" i="14"/>
  <c r="F32" i="14" s="1"/>
  <c r="C33" i="14"/>
  <c r="F33" i="14"/>
  <c r="C25" i="13"/>
  <c r="C25" i="5"/>
  <c r="C30" i="5" s="1"/>
  <c r="C34" i="5" s="1"/>
  <c r="C41" i="5" s="1"/>
  <c r="C24" i="15"/>
  <c r="C36" i="14"/>
  <c r="D36" i="14"/>
  <c r="F36" i="14" s="1"/>
  <c r="E36" i="14"/>
  <c r="C37" i="14"/>
  <c r="F37" i="14" s="1"/>
  <c r="D37" i="14"/>
  <c r="E37" i="14"/>
  <c r="C40" i="14"/>
  <c r="D40" i="14"/>
  <c r="E40" i="14"/>
  <c r="A1" i="33"/>
  <c r="E40" i="35"/>
  <c r="D40" i="35"/>
  <c r="A1" i="11"/>
  <c r="E31" i="1"/>
  <c r="F31" i="1"/>
  <c r="G31" i="1"/>
  <c r="D37" i="35"/>
  <c r="D41" i="35"/>
  <c r="E37" i="35"/>
  <c r="E41" i="35"/>
  <c r="A1" i="35"/>
  <c r="C7" i="35"/>
  <c r="A1" i="34"/>
  <c r="C7" i="34"/>
  <c r="E22" i="31"/>
  <c r="C7" i="12"/>
  <c r="C7" i="13"/>
  <c r="C7" i="15"/>
  <c r="C7" i="17"/>
  <c r="C7" i="5"/>
  <c r="A1" i="12"/>
  <c r="A1" i="18"/>
  <c r="A1" i="17"/>
  <c r="A1" i="16"/>
  <c r="A1" i="15"/>
  <c r="C9" i="18"/>
  <c r="C9" i="17"/>
  <c r="C9" i="16"/>
  <c r="E26" i="1"/>
  <c r="G26" i="1"/>
  <c r="F26" i="1"/>
  <c r="C9" i="13"/>
  <c r="A29" i="11"/>
  <c r="C9" i="14"/>
  <c r="A24" i="11"/>
  <c r="A15" i="11"/>
  <c r="A7" i="11"/>
  <c r="E36" i="1"/>
  <c r="G36" i="1"/>
  <c r="E30" i="5"/>
  <c r="E34" i="5" s="1"/>
  <c r="E41" i="5" s="1"/>
  <c r="E33" i="1"/>
  <c r="F33" i="1"/>
  <c r="F14" i="37"/>
  <c r="D37" i="38"/>
  <c r="E28" i="15"/>
  <c r="E32" i="15"/>
  <c r="E39" i="15"/>
  <c r="F20" i="14"/>
  <c r="C30" i="13"/>
  <c r="C34" i="13"/>
  <c r="C41" i="13" s="1"/>
  <c r="F13" i="14"/>
  <c r="D12" i="38"/>
  <c r="E31" i="12"/>
  <c r="F21" i="14"/>
  <c r="D25" i="14"/>
  <c r="F12" i="14"/>
  <c r="F25" i="13"/>
  <c r="F25" i="5"/>
  <c r="C15" i="14"/>
  <c r="C30" i="14" s="1"/>
  <c r="E15" i="35"/>
  <c r="E31" i="35" s="1"/>
  <c r="C18" i="34"/>
  <c r="F15" i="13"/>
  <c r="F30" i="13" s="1"/>
  <c r="F34" i="13" s="1"/>
  <c r="F41" i="13" s="1"/>
  <c r="C42" i="34" s="1"/>
  <c r="F19" i="14"/>
  <c r="F40" i="14"/>
  <c r="F18" i="14"/>
  <c r="F29" i="14"/>
  <c r="C17" i="11"/>
  <c r="C25" i="14"/>
  <c r="F15" i="5"/>
  <c r="F30" i="5" s="1"/>
  <c r="F34" i="5" s="1"/>
  <c r="F41" i="5" s="1"/>
  <c r="C26" i="12" l="1"/>
  <c r="C17" i="35"/>
  <c r="C26" i="35" s="1"/>
  <c r="C9" i="11" s="1"/>
  <c r="C11" i="11" s="1"/>
  <c r="D32" i="17"/>
  <c r="D39" i="17" s="1"/>
  <c r="I11" i="43"/>
  <c r="C15" i="34"/>
  <c r="C31" i="34" s="1"/>
  <c r="C35" i="34" s="1"/>
  <c r="D33" i="34" s="1"/>
  <c r="D35" i="34" s="1"/>
  <c r="F8" i="11"/>
  <c r="C27" i="11"/>
  <c r="F24" i="43"/>
  <c r="G24" i="43" s="1"/>
  <c r="C34" i="14"/>
  <c r="C41" i="14" s="1"/>
  <c r="F28" i="37"/>
  <c r="F32" i="37" s="1"/>
  <c r="F39" i="37" s="1"/>
  <c r="F15" i="14"/>
  <c r="F29" i="16"/>
  <c r="F33" i="16" s="1"/>
  <c r="F40" i="16" s="1"/>
  <c r="C28" i="35"/>
  <c r="I9" i="43"/>
  <c r="D34" i="14"/>
  <c r="D41" i="14" s="1"/>
  <c r="C11" i="35"/>
  <c r="C15" i="35" s="1"/>
  <c r="C31" i="35" s="1"/>
  <c r="C15" i="12"/>
  <c r="C31" i="12" s="1"/>
  <c r="C35" i="12" s="1"/>
  <c r="F27" i="43"/>
  <c r="G27" i="43" s="1"/>
  <c r="F28" i="17"/>
  <c r="F32" i="17" s="1"/>
  <c r="F39" i="17" s="1"/>
  <c r="F13" i="11"/>
  <c r="F22" i="11"/>
  <c r="D22" i="11"/>
  <c r="D13" i="11"/>
  <c r="I14" i="43"/>
  <c r="D32" i="37"/>
  <c r="D39" i="37" s="1"/>
  <c r="C8" i="11"/>
  <c r="C25" i="11"/>
  <c r="F28" i="15"/>
  <c r="F32" i="15" s="1"/>
  <c r="F39" i="15" s="1"/>
  <c r="I13" i="43"/>
  <c r="D32" i="18"/>
  <c r="D39" i="18" s="1"/>
  <c r="F26" i="43"/>
  <c r="G26" i="43" s="1"/>
  <c r="D8" i="11"/>
  <c r="C26" i="11"/>
  <c r="E15" i="14"/>
  <c r="I10" i="43"/>
  <c r="E29" i="16"/>
  <c r="E33" i="16" s="1"/>
  <c r="E40" i="16" s="1"/>
  <c r="D13" i="38"/>
  <c r="E28" i="18"/>
  <c r="E32" i="18" s="1"/>
  <c r="E39" i="18" s="1"/>
  <c r="D22" i="38"/>
  <c r="D33" i="16"/>
  <c r="D40" i="16" s="1"/>
  <c r="E15" i="31"/>
  <c r="F22" i="14"/>
  <c r="F25" i="14" s="1"/>
  <c r="D38" i="38"/>
  <c r="F28" i="14"/>
  <c r="D42" i="34" l="1"/>
  <c r="E33" i="34"/>
  <c r="E35" i="34" s="1"/>
  <c r="E42" i="34" s="1"/>
  <c r="C42" i="12"/>
  <c r="C18" i="11" s="1"/>
  <c r="C21" i="11" s="1"/>
  <c r="D33" i="12"/>
  <c r="D35" i="12" s="1"/>
  <c r="F30" i="14"/>
  <c r="F34" i="14" s="1"/>
  <c r="F41" i="14" s="1"/>
  <c r="G26" i="11"/>
  <c r="E26" i="11"/>
  <c r="F25" i="43"/>
  <c r="G25" i="43" s="1"/>
  <c r="C35" i="35"/>
  <c r="E27" i="11"/>
  <c r="G27" i="11"/>
  <c r="I15" i="43"/>
  <c r="I17" i="43" s="1"/>
  <c r="E14" i="31"/>
  <c r="E16" i="31" s="1"/>
  <c r="E30" i="14"/>
  <c r="E34" i="14" s="1"/>
  <c r="E41" i="14" s="1"/>
  <c r="C13" i="11"/>
  <c r="C22" i="11"/>
  <c r="C42" i="35" l="1"/>
  <c r="D33" i="35"/>
  <c r="D35" i="35" s="1"/>
  <c r="G25" i="11"/>
  <c r="E25" i="11"/>
  <c r="E33" i="12"/>
  <c r="E35" i="12" s="1"/>
  <c r="E42" i="12" s="1"/>
  <c r="F18" i="11" s="1"/>
  <c r="F21" i="11" s="1"/>
  <c r="D42" i="12"/>
  <c r="D18" i="11" s="1"/>
  <c r="D21" i="11" s="1"/>
  <c r="D42" i="35" l="1"/>
  <c r="E33" i="35"/>
  <c r="E35" i="35" s="1"/>
  <c r="E42" i="35"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2007-08 Urgent Bulletin No. 2, Attachment No. 1" type="6" refreshedVersion="1" background="1" saveData="1">
    <textPr codePage="1144" sourceFile="N:\My Documents\Z - AB1200 Public Disclosure\2007-08 Urgent Bulletin No. 2, Attachment No. 1.txt" tab="0">
      <textFields>
        <textField/>
      </textFields>
    </textPr>
  </connection>
  <connection id="2" xr16:uid="{00000000-0015-0000-FFFF-FFFF01000000}" name="2007-08 Urgent Bulletin No. 2, Attachment No. 2" type="6" refreshedVersion="1" background="1" saveData="1">
    <textPr codePage="1144" sourceFile="N:\My Documents\Z - AB1200 Public Disclosure\2007-08 Urgent Bulletin No. 2, Attachment No. 2.txt" tab="0">
      <textFields>
        <textField/>
      </textFields>
    </textPr>
  </connection>
  <connection id="3" xr16:uid="{00000000-0015-0000-FFFF-FFFF02000000}" name="2007-08 Urgent Bulletin No. 2, Attachment No. 21" type="6" refreshedVersion="1" background="1" saveData="1">
    <textPr codePage="1144" sourceFile="N:\My Documents\Z - AB1200 Public Disclosure\2007-08 Urgent Bulletin No. 2, Attachment No. 2.txt" tab="0">
      <textFields>
        <textField/>
      </textFields>
    </textPr>
  </connection>
</connections>
</file>

<file path=xl/sharedStrings.xml><?xml version="1.0" encoding="utf-8"?>
<sst xmlns="http://schemas.openxmlformats.org/spreadsheetml/2006/main" count="1102" uniqueCount="381">
  <si>
    <r>
      <t>Year 1</t>
    </r>
    <r>
      <rPr>
        <sz val="12"/>
        <rFont val="Times New Roman"/>
        <family val="1"/>
      </rPr>
      <t xml:space="preserve"> - Enter the amount of the proposed salary schedule change. </t>
    </r>
  </si>
  <si>
    <r>
      <t xml:space="preserve">Salary Schedule, including step and column - </t>
    </r>
    <r>
      <rPr>
        <sz val="12"/>
        <rFont val="Times New Roman"/>
        <family val="1"/>
      </rPr>
      <t xml:space="preserve">Report only the cost of salaries, excluding statutory and health/welfare benefits. </t>
    </r>
  </si>
  <si>
    <r>
      <t xml:space="preserve">Annual Cost Prior to Proposed Agreement - </t>
    </r>
    <r>
      <rPr>
        <sz val="12"/>
        <rFont val="Times New Roman"/>
        <family val="1"/>
      </rPr>
      <t>Enter the total cost of salaries for the bargaining unit prior to the proposed agreement.</t>
    </r>
  </si>
  <si>
    <r>
      <t xml:space="preserve">Other Compensation - </t>
    </r>
    <r>
      <rPr>
        <sz val="12"/>
        <rFont val="Times New Roman"/>
        <family val="1"/>
      </rPr>
      <t>Report only the cost of salaries associated with the cost of other compensation, excluding statutory and health/welfare benefits.</t>
    </r>
  </si>
  <si>
    <r>
      <t xml:space="preserve">Annual Cost Prior to Proposed Agreement - </t>
    </r>
    <r>
      <rPr>
        <sz val="12"/>
        <rFont val="Times New Roman"/>
        <family val="1"/>
      </rPr>
      <t>Enter the total cost of other compensation for the bargaining unit prior to the proposed agreement.</t>
    </r>
  </si>
  <si>
    <r>
      <t xml:space="preserve">Year 1 - </t>
    </r>
    <r>
      <rPr>
        <sz val="12"/>
        <rFont val="Times New Roman"/>
        <family val="1"/>
      </rPr>
      <t>Enter the amount of the proposed change in other compensation.</t>
    </r>
  </si>
  <si>
    <r>
      <t>Description</t>
    </r>
    <r>
      <rPr>
        <sz val="12"/>
        <rFont val="Times New Roman"/>
        <family val="1"/>
      </rPr>
      <t xml:space="preserve"> - Indicate specific changes in other compensation for each affected year.  For example:  One percent off-schedule or $200/employee. </t>
    </r>
  </si>
  <si>
    <r>
      <t xml:space="preserve">Statutory Benefits - </t>
    </r>
    <r>
      <rPr>
        <sz val="12"/>
        <rFont val="Times New Roman"/>
        <family val="1"/>
      </rPr>
      <t xml:space="preserve">Report only the cost of statutory benefits, excluding salaries and health/welfare benefits. </t>
    </r>
  </si>
  <si>
    <r>
      <t xml:space="preserve">Annual Cost Prior to Proposed Agreement - </t>
    </r>
    <r>
      <rPr>
        <sz val="12"/>
        <rFont val="Times New Roman"/>
        <family val="1"/>
      </rPr>
      <t>Enter the total cost of statutory benefits of the bargaining unit prior to the proposed agreement.</t>
    </r>
  </si>
  <si>
    <r>
      <t xml:space="preserve">Health/Welfare Plans - </t>
    </r>
    <r>
      <rPr>
        <sz val="12"/>
        <rFont val="Times New Roman"/>
        <family val="1"/>
      </rPr>
      <t>Report only the cost of health/welfare benefits, excluding the cost  of salaries and statutory benefits.</t>
    </r>
  </si>
  <si>
    <r>
      <t xml:space="preserve">Annual Cost Prior to Proposed Agreement - </t>
    </r>
    <r>
      <rPr>
        <sz val="12"/>
        <rFont val="Times New Roman"/>
        <family val="1"/>
      </rPr>
      <t xml:space="preserve">Enter the total cost of health/welfare benefits of the bargaining unit prior to the proposed agreement. </t>
    </r>
  </si>
  <si>
    <t>District Name</t>
  </si>
  <si>
    <t>This certification page must be signed by the district's  Superintendent and Chief Business Official at the time of public disclosure and is intended to assist the district's  Governing Board in determining whether the district can meet the costs incurred under the tentative Collective Bargaining Agreement in the current and subsequent years.  The absence of a certification signature or if "I am unable to certify" is checked should serve as a "red flag" to the district's Governing Board.</t>
  </si>
  <si>
    <t xml:space="preserve">The entire collective bargaining disclosure document, including multiyear projections, the Superintendent/CBO certifications and assumptions, and board actions needed in current and subsequent years, must be reviewed by the board prior to board action on the agreement. </t>
  </si>
  <si>
    <t>Attach a copy of the proposed bargaining agreement to each disclosure form.</t>
  </si>
  <si>
    <t>Line 4</t>
  </si>
  <si>
    <t>Line 6</t>
  </si>
  <si>
    <t>Line 7</t>
  </si>
  <si>
    <r>
      <t>Total Number of Represented Employees</t>
    </r>
    <r>
      <rPr>
        <sz val="12"/>
        <rFont val="Times New Roman"/>
        <family val="1"/>
      </rPr>
      <t xml:space="preserve"> - Enter the full-time equivalent (FTE) employees for the affected bargaining unit. </t>
    </r>
  </si>
  <si>
    <t xml:space="preserve">On Page 4i,  give explanations for entries recorded in Column 3, “Other Revisions,” on pages 4a through 4h. </t>
  </si>
  <si>
    <t xml:space="preserve">             •</t>
  </si>
  <si>
    <r>
      <t xml:space="preserve">Pages 4d through 4h of Section G are to be used if the source of funding for an agreement includes funds </t>
    </r>
    <r>
      <rPr>
        <b/>
        <sz val="12"/>
        <rFont val="Times New Roman"/>
        <family val="1"/>
      </rPr>
      <t>other than</t>
    </r>
    <r>
      <rPr>
        <sz val="12"/>
        <rFont val="Times New Roman"/>
        <family val="1"/>
      </rPr>
      <t xml:space="preserve"> the General Fund.</t>
    </r>
  </si>
  <si>
    <t>•</t>
  </si>
  <si>
    <t>The fiscal planning assumptions that are used in making the certification.</t>
  </si>
  <si>
    <t>The Superintendent’s and CBO’s certifications are meant to be independent of one another.</t>
  </si>
  <si>
    <t>Specific Instructions for Completion of</t>
  </si>
  <si>
    <t>Section A, Page 1:  Proposed Change in Compensation</t>
  </si>
  <si>
    <t>Section H, Pages 5a through 5c:  Impact of Proposed Agreement on Subsequent Years</t>
  </si>
  <si>
    <t>Line 1</t>
  </si>
  <si>
    <t>Line 2</t>
  </si>
  <si>
    <t>Line 3</t>
  </si>
  <si>
    <t>General Instructions for Completion of</t>
  </si>
  <si>
    <t>Fiscal Impact of Proposed Agreement</t>
  </si>
  <si>
    <t>Name of Bargaining Unit:</t>
  </si>
  <si>
    <t>Name of School District:</t>
  </si>
  <si>
    <t>and ending:</t>
  </si>
  <si>
    <t>(date)</t>
  </si>
  <si>
    <t>The Governing Board will act upon this agreement on:</t>
  </si>
  <si>
    <t>The proposed agreement covers the period beginning:</t>
  </si>
  <si>
    <t>Column 1</t>
  </si>
  <si>
    <t>Column 2</t>
  </si>
  <si>
    <t>Column 3</t>
  </si>
  <si>
    <t>Column 4</t>
  </si>
  <si>
    <t>REVENUES</t>
  </si>
  <si>
    <t>TOTAL REVENUES</t>
  </si>
  <si>
    <t>EXPENDITURES</t>
  </si>
  <si>
    <t>TOTAL EXPENDITURES</t>
  </si>
  <si>
    <t>Reserve for Economic Uncertainties Percentage</t>
  </si>
  <si>
    <t>If no, how do you plan to restore your reserves?</t>
  </si>
  <si>
    <t>(Signature)</t>
  </si>
  <si>
    <t>Date</t>
  </si>
  <si>
    <t>Contact Person</t>
  </si>
  <si>
    <t>Phone</t>
  </si>
  <si>
    <t>President (or Clerk), Governing Board</t>
  </si>
  <si>
    <t>Second Subsequent Year After Settlement</t>
  </si>
  <si>
    <t>Note:  This form, along with a copy of the proposed agreement, must be submitted to the County Office at least ten (10) working days prior to the date the Governing Board will take action.</t>
  </si>
  <si>
    <t>a.</t>
  </si>
  <si>
    <t>b.</t>
  </si>
  <si>
    <t>c.</t>
  </si>
  <si>
    <t>d.</t>
  </si>
  <si>
    <t>State Reserve Standard</t>
  </si>
  <si>
    <t>Total Expenditures, Transfers Out, and Uses (Including Cost of Proposed Agreement)</t>
  </si>
  <si>
    <t>Budgeted Unrestricted Reserve (After Impact of Proposed Agreement)</t>
  </si>
  <si>
    <t>Do unrestricted reserves meet the state minimum reserve amount?</t>
  </si>
  <si>
    <t xml:space="preserve">Yes   </t>
  </si>
  <si>
    <t xml:space="preserve">No   </t>
  </si>
  <si>
    <t>Total Available Reserves</t>
  </si>
  <si>
    <t>Stipends, Bonuses, Longevity, Overtime, Differential, Callback or Standby Pay, etc.</t>
  </si>
  <si>
    <t>Certificated, Classified, Other:</t>
  </si>
  <si>
    <t>Year 1            Increase/(Decrease)</t>
  </si>
  <si>
    <t>Year 2            Increase/(Decrease)</t>
  </si>
  <si>
    <t>Year 3            Increase/(Decrease)</t>
  </si>
  <si>
    <t xml:space="preserve">     Other Adjustments</t>
  </si>
  <si>
    <t>Unrestricted General Fund</t>
  </si>
  <si>
    <t>Combined General Fund</t>
  </si>
  <si>
    <t>Enter Fund:</t>
  </si>
  <si>
    <t>First Subsequent Year After Settlement</t>
  </si>
  <si>
    <t>Restricted General Fund</t>
  </si>
  <si>
    <t>District Superintendent</t>
  </si>
  <si>
    <t>Budget Adjustment Categories:</t>
  </si>
  <si>
    <t>e.</t>
  </si>
  <si>
    <t>f.</t>
  </si>
  <si>
    <t>Bargaining Unit:</t>
  </si>
  <si>
    <t>CERTIFICATION NO. 1:  CERTIFICATION OF THE DISTRICT'S ABILITY TO MEET THE COSTS OF THE COLLECTIVE BARGAINING AGREEMENT</t>
  </si>
  <si>
    <t>The board actions necessary to meet the cost of the agreement in each year of its term are as follows:</t>
  </si>
  <si>
    <t>Current Year</t>
  </si>
  <si>
    <t>Subsequent Years</t>
  </si>
  <si>
    <t>Chief Business Official</t>
  </si>
  <si>
    <t>Assumptions</t>
  </si>
  <si>
    <t>The assumptions upon which this certification is made are as follows:</t>
  </si>
  <si>
    <t>Concerns regarding affordability of agreement in subsequent years (if any):</t>
  </si>
  <si>
    <t>Board Actions</t>
  </si>
  <si>
    <t>Budget Revisions</t>
  </si>
  <si>
    <t>Certifications</t>
  </si>
  <si>
    <t>See attached page for a list of the assumptions upon which this certification is based.</t>
  </si>
  <si>
    <r>
      <t xml:space="preserve">____ </t>
    </r>
    <r>
      <rPr>
        <sz val="11.5"/>
        <rFont val="Times New Roman"/>
        <family val="1"/>
      </rPr>
      <t>I hereby certify               ____ I am unable to certify</t>
    </r>
  </si>
  <si>
    <t>If the district does not adopt and submit within 45 days all of the revisions to its budget needed in the current year to meet the costs of the agreement at the time of the approval of the proposed collective bargaining agreement, the county superintendent of schools is required to issue a qualified or negative certification for the district on its next interim report.</t>
  </si>
  <si>
    <t>Combined General Fund MYP</t>
  </si>
  <si>
    <t>Restricted General Fund MYP</t>
  </si>
  <si>
    <t>Unrestricted General Fund MYP</t>
  </si>
  <si>
    <t>Deficit primarily due to:</t>
  </si>
  <si>
    <t>OTHER FINANCING SOURCES/USES</t>
  </si>
  <si>
    <t>General Fund Combined</t>
  </si>
  <si>
    <t>(Deficit) %</t>
  </si>
  <si>
    <t>Will this agreement create or increase deficit financing in the current or subsequent years?</t>
  </si>
  <si>
    <t>1.</t>
  </si>
  <si>
    <t>2.</t>
  </si>
  <si>
    <t>3.</t>
  </si>
  <si>
    <t>4.</t>
  </si>
  <si>
    <t>5.</t>
  </si>
  <si>
    <t>6.</t>
  </si>
  <si>
    <t>7.</t>
  </si>
  <si>
    <r>
      <t>Salary Schedule</t>
    </r>
    <r>
      <rPr>
        <sz val="10"/>
        <rFont val="Times New Roman"/>
        <family val="1"/>
      </rPr>
      <t xml:space="preserve"> </t>
    </r>
  </si>
  <si>
    <r>
      <t>Health/Welfare Plans</t>
    </r>
    <r>
      <rPr>
        <sz val="10"/>
        <rFont val="Times New Roman"/>
        <family val="1"/>
      </rPr>
      <t xml:space="preserve"> </t>
    </r>
  </si>
  <si>
    <t>Less:  Special Education Pass-Through Funds</t>
  </si>
  <si>
    <t>Net Expenditures, Transfers Out, and Uses</t>
  </si>
  <si>
    <t>Total Compensation Increase/(Decrease) on Page 1, Section A, #5</t>
  </si>
  <si>
    <r>
      <t xml:space="preserve">Statutory Benefits - </t>
    </r>
    <r>
      <rPr>
        <sz val="10"/>
        <rFont val="Times New Roman"/>
        <family val="1"/>
      </rPr>
      <t>STRS, PERS, FICA, WC, UI, Medicare, etc.</t>
    </r>
  </si>
  <si>
    <t>Variance</t>
  </si>
  <si>
    <t>General Fund balance Increase/(Decrease), Page 4c, Column 2</t>
  </si>
  <si>
    <t>Adult Education Fund balance Increase/(Decrease), Page 4d, Column 2</t>
  </si>
  <si>
    <t>Other Fund balance Increase/(Decrease), Page 4g, Column 2</t>
  </si>
  <si>
    <t>Total all fund balances Increase/(Decrease) as a result of the settlement(s)</t>
  </si>
  <si>
    <r>
      <t>Other Compensation</t>
    </r>
    <r>
      <rPr>
        <sz val="10"/>
        <rFont val="Times New Roman"/>
        <family val="1"/>
      </rPr>
      <t xml:space="preserve"> </t>
    </r>
  </si>
  <si>
    <t>Variance Explanation:</t>
  </si>
  <si>
    <t>G.  IMPACT OF PROPOSED AGREEMENT ON CURRENT YEAR OPERATING BUDGET</t>
  </si>
  <si>
    <t>H.  IMPACT OF PROPOSED AGREEMENT ON SUBSEQUENT YEARS</t>
  </si>
  <si>
    <t>I.  IMPACT OF PROPOSED AGREEMENT ON UNRESTRICTED RESERVES</t>
  </si>
  <si>
    <t>Child Development Fund balance Increase/(Decrease), Page 4e, Column 2</t>
  </si>
  <si>
    <t>Cafeteria Fund balance Increase/(Decrease), Page 4f, Column 2</t>
  </si>
  <si>
    <t xml:space="preserve">Does the Total Compensation Increase/(Decrease) on Page 1, Section A, #5 agree with the Total Increase/(Decrease) for all funds as a result of the settlement(s)?  Please explain any variance. </t>
  </si>
  <si>
    <t>NOTE:  9790 amounts in Columns 1 and 4 must be positive</t>
  </si>
  <si>
    <t>Other Fund balance Increase/(Decrease), Page 4h, Column 2</t>
  </si>
  <si>
    <t>"Deficit Financing" is defined to exist when a fund's expenditures and other financing uses exceed its revenues and other financing sources in a given year.  If a deficit is shown below, provide an explanation and any deficit reduction plan, as necessary.</t>
  </si>
  <si>
    <t>Deficit Reduction Plan (as necessary):</t>
  </si>
  <si>
    <t>*Net Increase (Decrease) in Fund Balance</t>
  </si>
  <si>
    <t>OPERATING SURPLUS (DEFICIT)*</t>
  </si>
  <si>
    <t>Fund 13/61 - Cafeteria Fund</t>
  </si>
  <si>
    <t>A.  Proposed Change in Compensation</t>
  </si>
  <si>
    <t>All Funds - Combined</t>
  </si>
  <si>
    <t>Adjustments as a Result of Settlement (compensation)</t>
  </si>
  <si>
    <t>Explanations for Column 3 "Other Revisions" entered on Pages 4a through 4h:</t>
  </si>
  <si>
    <r>
      <t xml:space="preserve">Assumptions and Explanations </t>
    </r>
    <r>
      <rPr>
        <sz val="12"/>
        <rFont val="Times New Roman"/>
        <family val="1"/>
      </rPr>
      <t>(enter or attach documentation)</t>
    </r>
  </si>
  <si>
    <t>Ending Balance(s) Increase/(Decrease)</t>
  </si>
  <si>
    <t xml:space="preserve">Total Revised   Budget          (Columns 1+2+3) </t>
  </si>
  <si>
    <t xml:space="preserve">Total Revised Budget After Settlement </t>
  </si>
  <si>
    <t>Other Revisions (agreement support and/or other unit agreement)       Explain on Page 4i</t>
  </si>
  <si>
    <t>Revenues</t>
  </si>
  <si>
    <t>Expenditures</t>
  </si>
  <si>
    <t>Other Financing Sources/Uses</t>
  </si>
  <si>
    <t>Explanation</t>
  </si>
  <si>
    <t>Amount</t>
  </si>
  <si>
    <t>Additional Comments:</t>
  </si>
  <si>
    <t>Fund 11 - Adult Education Fund</t>
  </si>
  <si>
    <t>Fund 12 - Child Development Fund</t>
  </si>
  <si>
    <t>MYP</t>
  </si>
  <si>
    <t>"Other Adjustments" Explanation</t>
  </si>
  <si>
    <t>8010-8099</t>
  </si>
  <si>
    <t>8100-8299</t>
  </si>
  <si>
    <t>8300-8599</t>
  </si>
  <si>
    <t>8600-8799</t>
  </si>
  <si>
    <t>1000-1999</t>
  </si>
  <si>
    <t>2000-2999</t>
  </si>
  <si>
    <t>3000-3999</t>
  </si>
  <si>
    <t>4000-4999</t>
  </si>
  <si>
    <t>5000-5999</t>
  </si>
  <si>
    <t>6000-6999</t>
  </si>
  <si>
    <t>7300-7399</t>
  </si>
  <si>
    <t xml:space="preserve">     Certificated Salaries </t>
  </si>
  <si>
    <t xml:space="preserve">     Classified Salaries</t>
  </si>
  <si>
    <t xml:space="preserve">     Employee Benefits</t>
  </si>
  <si>
    <t xml:space="preserve">     Books and Supplies</t>
  </si>
  <si>
    <t xml:space="preserve">     Capital Outlay</t>
  </si>
  <si>
    <t xml:space="preserve">     Other State Revenue</t>
  </si>
  <si>
    <t xml:space="preserve">     Federal Revenue</t>
  </si>
  <si>
    <t xml:space="preserve">     Other Local Revenue</t>
  </si>
  <si>
    <t>7600-7699</t>
  </si>
  <si>
    <t>8900-8979</t>
  </si>
  <si>
    <t>8980-8999</t>
  </si>
  <si>
    <t xml:space="preserve">     Contributions</t>
  </si>
  <si>
    <t xml:space="preserve">     Transfers Out and Other Uses</t>
  </si>
  <si>
    <t xml:space="preserve">     Transfers In and Other Sources</t>
  </si>
  <si>
    <t>9793/9795</t>
  </si>
  <si>
    <t xml:space="preserve">     Transfer In and Other Sources</t>
  </si>
  <si>
    <t xml:space="preserve">     Certificated Salaries</t>
  </si>
  <si>
    <t xml:space="preserve">BEGINNING FUND BALANCE </t>
  </si>
  <si>
    <t xml:space="preserve">ENDING FUND BALANCE </t>
  </si>
  <si>
    <t>Object Code</t>
  </si>
  <si>
    <t xml:space="preserve">     Other Local Revenues</t>
  </si>
  <si>
    <t>Latest Board-Approved Budget Before Settlement (As of ________)</t>
  </si>
  <si>
    <t xml:space="preserve">  Budget Adjustment  Increase/(Decrease)</t>
  </si>
  <si>
    <t>The certifications should be accompanied by:</t>
  </si>
  <si>
    <t xml:space="preserve">Any qualifying comments made by the Superintendent and/or CBO that speak to the agreement’s affordability within the context of the district’s entire budget. </t>
  </si>
  <si>
    <r>
      <t xml:space="preserve">The certifications serve as additional information provided to the board regarding the affordability of the proposed agreement </t>
    </r>
    <r>
      <rPr>
        <b/>
        <sz val="12"/>
        <rFont val="Times New Roman"/>
        <family val="1"/>
      </rPr>
      <t>before</t>
    </r>
    <r>
      <rPr>
        <sz val="12"/>
        <rFont val="Times New Roman"/>
        <family val="1"/>
      </rPr>
      <t xml:space="preserve"> the board takes action on the agreement.</t>
    </r>
  </si>
  <si>
    <t>Line 5</t>
  </si>
  <si>
    <t>If other bargaining unit agreements are pending or recently settled, then Column 3 can be used to show the revisions necessary for the other units.  Column 4 should reflect the current budget, as adjusted for all agreements.</t>
  </si>
  <si>
    <t>Including Step and Column</t>
  </si>
  <si>
    <t xml:space="preserve">The absence of a certification signature or a check on the "I am unable to certify" line does not prevent a board from taking action on an agreement.  However, if a board approves an agreement missing a certification signature or with the "I am unable to certify" checked, it is still expected to adopt the budget revisions needed to pay for the agreement. </t>
  </si>
  <si>
    <r>
      <t xml:space="preserve">Section A (continued) through Section F, Pages 2 and 3:  </t>
    </r>
    <r>
      <rPr>
        <sz val="12"/>
        <rFont val="Times New Roman"/>
        <family val="1"/>
      </rPr>
      <t xml:space="preserve">Answer bargaining unit-specific questions.  </t>
    </r>
  </si>
  <si>
    <t>The disclosure document must be signed by the district Superintendent at the time of public disclosure and by the President or Clerk of the Governing Board at the time of formal board action on the proposed agreement.</t>
  </si>
  <si>
    <t>After public disclosure of the major provisions contained in this summary, the Governing Board at its meeting on ____________________________________, took action to approve the proposed agreement with the _____________________________________________________________________ Bargaining Unit(s).</t>
  </si>
  <si>
    <t>The information provided in this document summarizes the financial implications of the proposed agreement and is submitted to the Governing Board for public disclosure of the major provisions of the agreement (as provided in the "Public Disclosure of Proposed Collective Bargaining Agreement") in accordance with the requirements of AB 1200 and Government Code Sections 3540.2(a) and 3547.5.</t>
  </si>
  <si>
    <t>PUBLIC DISCLOSURE OF PROPOSED COLLECTIVE BARGAINING AGREEMENT</t>
  </si>
  <si>
    <t>Within 45 days of adopting a collective bargaining agreement, or prior to, or with its next interim report submission (or budget submission if the agreement is adopted after the submittal of the district's Second Interim Report), whichever comes first, any budget revisions to the school district's current year budget that are necessary to fulfill the terms of the agreement must be forwarded to the County Office.  If a school district does not adopt all of the revisions to its budget needed in the current fiscal year to meet the costs of a collective bargaining agreement, the County Superintendent of Schools is required to issue a qualified or negative certification for the district’s next interim report (Education Code Section 42142).</t>
  </si>
  <si>
    <r>
      <t xml:space="preserve">Total Compensation Average Cost per Employee - </t>
    </r>
    <r>
      <rPr>
        <sz val="12"/>
        <rFont val="Times New Roman"/>
        <family val="1"/>
      </rPr>
      <t>Automatically calculated.</t>
    </r>
  </si>
  <si>
    <t xml:space="preserve">To ensure full disclosure, such as for agreements where salary changes may not be effective for a full year, explain the terms of the agreement beginning on the top of page 2 of the disclosure form. </t>
  </si>
  <si>
    <t>9711-9719</t>
  </si>
  <si>
    <t>9750-9760</t>
  </si>
  <si>
    <t xml:space="preserve">     Assigned Amounts</t>
  </si>
  <si>
    <t xml:space="preserve">     Reserve for Economic Uncertainties</t>
  </si>
  <si>
    <t xml:space="preserve">     Unassigned/Unappropriated Amount</t>
  </si>
  <si>
    <t>Special Reserve Fund (Fund 17) Budgeted Designated for Economic Uncertainties (9789)</t>
  </si>
  <si>
    <t>General Fund Budgeted Unrestricted       Designated for Economic Uncertainties (9789)</t>
  </si>
  <si>
    <t>General Fund Budgeted Unrestricted Unassigned/Unappropriated Amount (9790)</t>
  </si>
  <si>
    <t>Special Reserve Fund (Fund 17) Budgeted Unassigned/Unappropriated Amount (9790)</t>
  </si>
  <si>
    <t xml:space="preserve">Figures in the “Annual Cost Prior to Proposed Agreement” column on page 1 of the disclosure form should reflect the current fiscal year cost data before the agreement, even if the estimated salary changes were included in the adopted budget. </t>
  </si>
  <si>
    <t>After the Governing Board takes action on the proposed agreement, Certification No. 2 must be signed by the Board President or Clerk and re-submitted to the County Office.  In the event that a Governing Board modifies a proposed agreement as it was originally disclosed and takes action to approve the agreement, a revised disclosure should also be resubmitted with any revisions made to the agreement clearly indicated.</t>
  </si>
  <si>
    <t>2014-15</t>
  </si>
  <si>
    <t>7100-7299  7400-7499</t>
  </si>
  <si>
    <t>Page 4a: Unrestricted General Fund</t>
  </si>
  <si>
    <t>Page 4e: Fund 12 - Child Development Fund</t>
  </si>
  <si>
    <t>Page 4f: Fund 13/61 - Cafeteria Fund</t>
  </si>
  <si>
    <t>Page 4g:  Other</t>
  </si>
  <si>
    <t>Page 4h:  Other</t>
  </si>
  <si>
    <t>Page 4b: Restricted General Fund</t>
  </si>
  <si>
    <t>Page 4d: Fund 11 - Adult Education Fund</t>
  </si>
  <si>
    <t>Bargaining Unit Compensation</t>
  </si>
  <si>
    <t xml:space="preserve">Description of Other Compensation    </t>
  </si>
  <si>
    <r>
      <t xml:space="preserve">Total Bargaining Unit Compensation                                   </t>
    </r>
    <r>
      <rPr>
        <sz val="10"/>
        <rFont val="Times New Roman"/>
        <family val="1"/>
      </rPr>
      <t>Add Items 1 through 4 to equal 5</t>
    </r>
  </si>
  <si>
    <r>
      <t xml:space="preserve">Total Compensation </t>
    </r>
    <r>
      <rPr>
        <b/>
        <u/>
        <sz val="10"/>
        <rFont val="Times New Roman"/>
        <family val="1"/>
      </rPr>
      <t>Average</t>
    </r>
    <r>
      <rPr>
        <b/>
        <sz val="10"/>
        <rFont val="Times New Roman"/>
        <family val="1"/>
      </rPr>
      <t xml:space="preserve"> Cost per Bargaining Unit Employee </t>
    </r>
  </si>
  <si>
    <t>2015-16</t>
  </si>
  <si>
    <t>Current FY Surplus/(Deficit) before settlement(s)?</t>
  </si>
  <si>
    <t>Current FY Surplus/(Deficit) after settlement(s)?</t>
  </si>
  <si>
    <t>1st Subsequent FY Surplus/(Deficit) after settlement(s)?</t>
  </si>
  <si>
    <t>2nd Subsequent FY Surplus/(Deficit) after settlement(s)?</t>
  </si>
  <si>
    <t>Surplus/ (Deficit)</t>
  </si>
  <si>
    <t xml:space="preserve">Were "Other Adjustments" amount(s) entered in the multiyear projections (pages 5a and 5b) for 1st and 2nd Subsequent FY? </t>
  </si>
  <si>
    <t>1st Subsequent FY Unrestricted, Page 5a</t>
  </si>
  <si>
    <t>2nd Subsequent FY Restricted, Page 5b</t>
  </si>
  <si>
    <t>1st Subsequent FY Restricted, Page 5b</t>
  </si>
  <si>
    <t>2nd Subsequent FY Unrestricted, Page 5a</t>
  </si>
  <si>
    <t xml:space="preserve">     LCFF Revenue</t>
  </si>
  <si>
    <t>2016-17</t>
  </si>
  <si>
    <t>Annual Cost Prior to Proposed Settlement</t>
  </si>
  <si>
    <t>In accordance with the requirements of Government Code Sections 3540.2 and 3547.5, the Superintendent and Chief Business Official of the ______________________________________________________ District, hereby certify that the District can meet the costs incurred under this Collective Bargaining Agreement during the term of the agreement from ____________________ to ____________________.</t>
  </si>
  <si>
    <t>2013-14</t>
  </si>
  <si>
    <t>2017-18</t>
  </si>
  <si>
    <t>2018-19</t>
  </si>
  <si>
    <t>2019-20</t>
  </si>
  <si>
    <t>2020-21</t>
  </si>
  <si>
    <t>2021-22</t>
  </si>
  <si>
    <t>2022-23</t>
  </si>
  <si>
    <t>2023-24</t>
  </si>
  <si>
    <t>2024-25</t>
  </si>
  <si>
    <t>2025-26</t>
  </si>
  <si>
    <t>2026-27</t>
  </si>
  <si>
    <t>2027-28</t>
  </si>
  <si>
    <t>2028-29</t>
  </si>
  <si>
    <t>2030-31</t>
  </si>
  <si>
    <t>2029-30</t>
  </si>
  <si>
    <t>2031-32</t>
  </si>
  <si>
    <r>
      <t xml:space="preserve">State Standard Minimum Reserve Percentage for this District                      </t>
    </r>
    <r>
      <rPr>
        <b/>
        <sz val="11"/>
        <rFont val="Times New Roman"/>
        <family val="1"/>
      </rPr>
      <t xml:space="preserve">Enter percentage </t>
    </r>
  </si>
  <si>
    <t>State Standard Minimum Reserve Amount for this District (For districts with less than 1,001 ADA, this is the greater of Line a, times Line b, or $50,000)</t>
  </si>
  <si>
    <t>NOTE: 9790 amounts in Columns 1 and 4 must be positive</t>
  </si>
  <si>
    <t xml:space="preserve">NOTE: 9790 amounts must be positive </t>
  </si>
  <si>
    <r>
      <t xml:space="preserve">Total Number of Bargaining Unit Employees </t>
    </r>
    <r>
      <rPr>
        <sz val="10"/>
        <rFont val="Times New Roman"/>
        <family val="1"/>
      </rPr>
      <t>(Use FTEs if appropriate)</t>
    </r>
  </si>
  <si>
    <r>
      <t xml:space="preserve">Year 1 - </t>
    </r>
    <r>
      <rPr>
        <sz val="12"/>
        <rFont val="Times New Roman"/>
        <family val="1"/>
      </rPr>
      <t xml:space="preserve">Enter the amount of the proposed change in statutory benefits resulting from changes in salaries reported on Lines 1 and 2. </t>
    </r>
  </si>
  <si>
    <r>
      <t>Year 1</t>
    </r>
    <r>
      <rPr>
        <sz val="12"/>
        <rFont val="Times New Roman"/>
        <family val="1"/>
      </rPr>
      <t xml:space="preserve"> - Enter the amount of the proposed change in health/welfare benefits for the affected bargaining unit. </t>
    </r>
  </si>
  <si>
    <t xml:space="preserve">The manner in which the public is made aware of the proposed agreement and its availability for public inspection and review is at the discretion of the district.  Districts may select any or a combination of various methods available for communicating to the public - i.e., notice in newspaper, posted notices, letters to parents, PTA newsletters, etc.  Notification, however, must include the public at large and should not be limited to district parents only. </t>
  </si>
  <si>
    <t xml:space="preserve">     Services and Other Operating Expenditures</t>
  </si>
  <si>
    <t xml:space="preserve">     Transfers of Indirect Costs</t>
  </si>
  <si>
    <t xml:space="preserve">     Nonspendable </t>
  </si>
  <si>
    <t xml:space="preserve">     Restricted</t>
  </si>
  <si>
    <t xml:space="preserve">     Committed </t>
  </si>
  <si>
    <t xml:space="preserve">     Assigned </t>
  </si>
  <si>
    <t xml:space="preserve">    Transfers of Indirect Costs</t>
  </si>
  <si>
    <t xml:space="preserve">    Audit Adjustments/Other Restatements</t>
  </si>
  <si>
    <t xml:space="preserve">     Restricted </t>
  </si>
  <si>
    <t xml:space="preserve">     Nonspendable</t>
  </si>
  <si>
    <t>COMPONENTS OF ENDING FUND BALANCE:</t>
  </si>
  <si>
    <t xml:space="preserve">     Other Outgo (excluding Indirect Costs)</t>
  </si>
  <si>
    <t xml:space="preserve">     Other Outgo (excuding Indirect Costs)</t>
  </si>
  <si>
    <t>Public Disclosure of Proposed Collective Bargaining Agreement</t>
  </si>
  <si>
    <t>in accordance with AB 1200 (Chapter 1213/Statutes 1991), AB 2756 (Chapter 52/Statutes 2004), GC 3547.5</t>
  </si>
  <si>
    <t>for General Adult Education, Child Development, Cafeteria and Other Funds</t>
  </si>
  <si>
    <t xml:space="preserve">Certification No. 1 (Section J on Page 8) must be signed by the District Superintendent and Chief Business Official (CBO) at the time of public disclosure.  "I hereby certify" or "I am unable to certify" must be checked by both signers. </t>
  </si>
  <si>
    <t>Any concerns regarding the affordability of the agreement in subsequent years should be listed on page 8a following the certification.</t>
  </si>
  <si>
    <t>Certification No. 2 (Section K on Page 9) must be signed by the district Superintendent at the time of public disclosure and submitted with the completed disclosure forms to the County Office.</t>
  </si>
  <si>
    <t xml:space="preserve">Section G, Pages 4a through 4i:  Impact of Proposed Agreement on Current Year Operating Budget, </t>
  </si>
  <si>
    <t>Section J, Pages 8 and 8a:  Certification No. 1</t>
  </si>
  <si>
    <t>Section K, Page 9:  Certification No. 2</t>
  </si>
  <si>
    <t xml:space="preserve">Enter data in yellow-highlighted cells on page 9 as appropriate.  Once data is entered, the form should be printed, signed and dated by the district Superintendent.  The completed disclosure is ready for posting and submission to the County Office.  After the the Governing Board meeting, the Board President or Clerk of the Board (district Superintendent) must sign and date Certification No. 2. and submit to the County Office.  </t>
  </si>
  <si>
    <t xml:space="preserve">"Other Adjustments" could indicate that a budget reduction plan was/is being developed to address deficit spending, and to rebuild reserves.  Any amount shown below must have an explanation.  If additional space is needed, attach a separate sheet, or use page 8a.  </t>
  </si>
  <si>
    <t>J.</t>
  </si>
  <si>
    <t>K.  CERTIFICATION NO. 2</t>
  </si>
  <si>
    <t>We prefer that a separate disclosure form is completed for each bargaining unit. However, if two or more units are settled concurrently with similar terms, it is allowable to combine them on one disclosure form.</t>
  </si>
  <si>
    <r>
      <t xml:space="preserve">Proposed agreements must be disclosed </t>
    </r>
    <r>
      <rPr>
        <b/>
        <sz val="12"/>
        <rFont val="Times New Roman"/>
        <family val="1"/>
      </rPr>
      <t>any time a contract is reopened.</t>
    </r>
    <r>
      <rPr>
        <sz val="12"/>
        <rFont val="Times New Roman"/>
        <family val="1"/>
      </rPr>
      <t xml:space="preserve">  This is especially true when multiyear agreements are formula-driven, as in the case when they are tied to projected cost-of-living adjustments in the subsequent years.  Once an actual percentage and dollar change is determined, </t>
    </r>
    <r>
      <rPr>
        <b/>
        <sz val="12"/>
        <rFont val="Times New Roman"/>
        <family val="1"/>
      </rPr>
      <t>the resulting salary and benefit cost impact must be disclosed.</t>
    </r>
  </si>
  <si>
    <t>The County Office will process any payroll adjustments reflected in an agreement, even if the Superintendent and/or CBO do not provide certifying signatures.  However, the absence of a certification signature or if the "I am unable to certify" box is checked serves as an alert to the County Office to carefully analyze and review the district’s ability to fund the agreement.</t>
  </si>
  <si>
    <t>Current year data pulls from 4a/4b Column 4 to 5a/5b Column 1, respectively.</t>
  </si>
  <si>
    <t>The combined General Fund totals are automatically calculated on page 5c.</t>
  </si>
  <si>
    <t>I. IMPACT OF PROPOSED AGREEMENT ON UNRESTRICTED RESERVES (CONTINUED)</t>
  </si>
  <si>
    <t>Section I, Pages 6:  Impact of Proposed Agreement on Unrestricted Reserves</t>
  </si>
  <si>
    <t>Section I, Pages 7:  Impact of Proposed Agreement on Unrestricted Reserves (Continued)</t>
  </si>
  <si>
    <t>#5 - Row 1 pulls from Page 1, "Total Bargaining Unit Compensation", Year 1 which includes costs for all funds.  Amount for subsequent rows pulls from 4c-4h,Column 2,"Operating Surplus/Deficit".  This determines if all S&amp;B costs were included on Page 1 and agree to costs by fund on subsequent pages.  Variance must be explained.</t>
  </si>
  <si>
    <t>#7 - If "Other Adjustments" expenditure amounts were entered in the multiyear projection (pages 5a and 5b) for the two subsequent years, then an explanation must be provided.</t>
  </si>
  <si>
    <t>#6 - Row 1 pulls from 4c/Column 1 ("Before Settlement")/Operating Surplus/Deficit. Subsequent rows pull from 5c/Columns 1-3 ("After Settlement")/Operating Surplus/Deficit. The causes of and plans to address deficit spending, especially for any deficit resulting from or increased by the agreement, must be explained.</t>
  </si>
  <si>
    <t>Line 1a pulls from 5c (sum of Expenditures + Tranfsers Out) Restricted plus Unrestricted</t>
  </si>
  <si>
    <t xml:space="preserve">Enter data in the yellow-highlighted cells as appropriate.  </t>
  </si>
  <si>
    <t xml:space="preserve">Enter your district's reserve level requirement on line 1d. </t>
  </si>
  <si>
    <t>Amounts in Lines 2a and 2b pull from 5a (Unrestricted General Fund) for all three years.</t>
  </si>
  <si>
    <t>Reserve percentage calculated on Line 2f must exceed Minimum percentage entered on Line 1d.   Whether a district meets required reserve levels is automatically determined and displayed on page 6, line 3.  Any fiscal year with a “No” result in line 3 requires a response in line 4.</t>
  </si>
  <si>
    <t>REU and Unassigned/Unappropriated reserves flow from 5a to 62a/62b.</t>
  </si>
  <si>
    <t>In Column 2, enter Salary and Benefit costs associated with the bargaining agreement(s) being proposed by Fund.  The total of amounts entered here for 4a-4h must agree to Total Bargaining Unit Compensation on Page 1/Year 1.</t>
  </si>
  <si>
    <t>Data entered on pages 4a and 4b, “Unrestricted” and “Restricted General Fund,” will automatically populate page 4c, “Combined General Fund,” as well as to Section H, pages 5a (Unrestricted MYP) and 5b (Restricted MYP)/Column 1.</t>
  </si>
  <si>
    <r>
      <t xml:space="preserve">Please submit this form to the County Superintendent of Schools </t>
    </r>
    <r>
      <rPr>
        <b/>
        <sz val="12"/>
        <rFont val="Times New Roman"/>
        <family val="1"/>
      </rPr>
      <t>at least ten (10) working days prior</t>
    </r>
    <r>
      <rPr>
        <sz val="12"/>
        <rFont val="Times New Roman"/>
        <family val="1"/>
      </rPr>
      <t xml:space="preserve"> to the date on which the Governing Board will take action on the proposed bargaining agreement.  The information must also be available to the public prior to the Board date in accordance with the Brown Act.</t>
    </r>
  </si>
  <si>
    <t xml:space="preserve">In the “Year 1” column on page 1 of the disclosure form, show the incremental change resulting from the proposed agreement for the fiscal year in which the contract is first effective.  If the agreement includes a retroactive salary change for a prior year and the impact of the change is in the current fiscal year, show the total change of both the prior and current year in the "Year 1" column.  </t>
  </si>
  <si>
    <t>Any entries to "Other Adjustments" under the Year 2 and Year 3 columns must be explained later in the document.</t>
  </si>
  <si>
    <r>
      <t xml:space="preserve">Fiscal Impact of Proposed Agreement                                             </t>
    </r>
    <r>
      <rPr>
        <sz val="9"/>
        <rFont val="Times New Roman"/>
        <family val="1"/>
      </rPr>
      <t>(Complete Years 2 and 3 multiyear and overlapping agreements and Step &amp; Column increases)</t>
    </r>
  </si>
  <si>
    <t>Page 4a</t>
  </si>
  <si>
    <t>Page 4b</t>
  </si>
  <si>
    <t>Page 4c</t>
  </si>
  <si>
    <t>Use the pull-down menu in the cell under "Year 1, Increase/(Decrease)" to change the current year for proposed agreement.  This will revise Year 1, 2 and 3 throughout the document.</t>
  </si>
  <si>
    <t>When you enter the name of the LEA, it will carry to the top of each of the other tabs on the worksheet.</t>
  </si>
  <si>
    <t>Page 4d</t>
  </si>
  <si>
    <t>Page 4e</t>
  </si>
  <si>
    <t>Page 4f</t>
  </si>
  <si>
    <t>Page 4g</t>
  </si>
  <si>
    <t>Page 4h</t>
  </si>
  <si>
    <t>Page 4i</t>
  </si>
  <si>
    <t>Page 5a</t>
  </si>
  <si>
    <t>Page 5b</t>
  </si>
  <si>
    <t>Page 5c</t>
  </si>
  <si>
    <t>Page 6</t>
  </si>
  <si>
    <t>Page 7</t>
  </si>
  <si>
    <t>Page 8</t>
  </si>
  <si>
    <t>Page 8a</t>
  </si>
  <si>
    <t>Page 9</t>
  </si>
  <si>
    <t>Sample School District</t>
  </si>
  <si>
    <t>Use Section G on pages 4a through 4c for the General Fund and the four columns designated to show “Latest Board Approved Budget Before Settlement“ (Adopted Budget, 1st Interim or 2nd Interim), Adjustments as a Result of Settlement,” “Other Revisions,” and “Total Revised Budget” for the fiscal year being settled.</t>
  </si>
  <si>
    <t>In Column 1, enter projections from the most recent Board Approved budget (AB, 1st Interim, 2nd Interim) by Fund.  Please enter the Board meeting date the budget was approved.</t>
  </si>
  <si>
    <r>
      <t xml:space="preserve">The total cost </t>
    </r>
    <r>
      <rPr>
        <b/>
        <i/>
        <sz val="12"/>
        <rFont val="Times New Roman"/>
        <family val="1"/>
      </rPr>
      <t>for all funds</t>
    </r>
    <r>
      <rPr>
        <sz val="12"/>
        <rFont val="Times New Roman"/>
        <family val="1"/>
      </rPr>
      <t>, not just the General Fund, is to be reported on page 1.  If the agreement includes a retroactive salary change for a prior year and the impact of the change is in the current fiscal year, show the total change of both the prior and current year in the "Year 1" column.  Data entered under Year 2 and 3 columns may represent multiyear or overlapping fiscal year agreements as well as Step and Column costs associated with the current year agreement.  The data entered for Year 2 and 3 does not flow to other parts of the worksheet.</t>
    </r>
  </si>
  <si>
    <r>
      <t xml:space="preserve">Data can only be entered into yellow-highlighted cells of the workbook.  </t>
    </r>
    <r>
      <rPr>
        <b/>
        <i/>
        <sz val="12"/>
        <rFont val="Times New Roman"/>
        <family val="1"/>
      </rPr>
      <t>Enter all numbers as Positive.</t>
    </r>
    <r>
      <rPr>
        <i/>
        <sz val="12"/>
        <rFont val="Times New Roman"/>
        <family val="1"/>
      </rPr>
      <t xml:space="preserve">  White cells are locked and cannot be changed; they contain formulas that automatically calculate totals, variances, and percentages.</t>
    </r>
  </si>
  <si>
    <r>
      <t xml:space="preserve">Total Compensation - </t>
    </r>
    <r>
      <rPr>
        <sz val="12"/>
        <rFont val="Times New Roman"/>
        <family val="1"/>
      </rPr>
      <t>Automatically calculated.</t>
    </r>
    <r>
      <rPr>
        <b/>
        <sz val="12"/>
        <rFont val="Times New Roman"/>
        <family val="1"/>
      </rPr>
      <t xml:space="preserve">  </t>
    </r>
    <r>
      <rPr>
        <sz val="12"/>
        <rFont val="Times New Roman"/>
        <family val="1"/>
      </rPr>
      <t>Year 1 flows to Page 7/#5 (row 1)</t>
    </r>
  </si>
  <si>
    <r>
      <t xml:space="preserve">Enter Unrestricted and Restricted General Fund data for subsequent fiscal years (Year 2 to Column 2, Year 3 to Column 3) on pages 5a and 5b, respectively.  </t>
    </r>
    <r>
      <rPr>
        <b/>
        <sz val="12"/>
        <rFont val="Times New Roman"/>
        <family val="1"/>
      </rPr>
      <t>Use the most current Board Approved MYP plus the cost of the proposed agreement(s) as it affects Unrestricted and Restricted General Fund in Year 2 and Year 3.</t>
    </r>
  </si>
  <si>
    <t xml:space="preserve">Once data is entered, the form should be printed, "I am able to certify" or "I am unable to certify" must be checked and signed by the district Superintendent and Chief Business Official.   Submit the signed certification and the completed Public Disclosure to the County Office.  </t>
  </si>
  <si>
    <t xml:space="preserve">Use page 8a to list the budget assumptions and address affordability in subsequent years. </t>
  </si>
  <si>
    <t xml:space="preserve">Latest Board-Approved Budget Before Settlement  (As of ____) </t>
  </si>
  <si>
    <t>Revenues/Transfers In and Other Sources/Contributions</t>
  </si>
  <si>
    <t>Expenditures/Transfers Out and Other Uses</t>
  </si>
  <si>
    <t>Under Current Year/Budget Adjustment Categories: Data for "Revenues/Transfers In and Other Sources/Contributions" and "Expenditures/Transfers Out and Other Sources" pulls from pages 4c - 4h, Columns 2 and 3.</t>
  </si>
  <si>
    <t>Under Subsequent Years/Budget Adjustment Categories: Manually enter data for "Revenues/Transfers In and Other Sources/Contributions" and "Expenditures/Transfers Out and Other Sources".  The main source of this data will be respective lines from Page 5c, Combined General Fund MYP, but may also include data from other funds.</t>
  </si>
  <si>
    <t>Enter data in yellow-highlighted cells on page 8, as appropriate.</t>
  </si>
  <si>
    <t>Pursuant to GC 3540.2 (a), districts with qualified or negative certifications are required to submit a disclosure. However, Tehama County Department of Education (County Office) requires all districts to submit a disclosure for bargaining units and unrepresented groups. In addition, pursuant to GC 3540.2 (d) a school district shall provide the county superintendent of schools, upon request, with all relevant information to provide an understanding of the financial impact of any final collective bargaining agreement reached pursuant to GC Section 3543.2 and 3547.5. All proposed bargaining agreements, including zero compensation, freezes, rollbacks, furlough days, stipends, benefit modifications and re-openers, must be disclosed.</t>
  </si>
  <si>
    <t>Page 2</t>
  </si>
  <si>
    <t>A.</t>
  </si>
  <si>
    <t>Proposed Change in Compensation (Continued)</t>
  </si>
  <si>
    <t xml:space="preserve"> 8.  What was the negotiated percentage change?  For example, if the change in "Year 1" was for less than a full </t>
  </si>
  <si>
    <t xml:space="preserve">       year, what is the annualized percentage of that change for "Year 1"?</t>
  </si>
  <si>
    <t>9.  Were any additional steps, columns, or ranges added to the salary schedules?  (If yes, please explain.)</t>
  </si>
  <si>
    <t>10.  Please include comments and explanations as necessary.  (If more room is necessary, please attach an</t>
  </si>
  <si>
    <t xml:space="preserve">       additional sheet.)</t>
  </si>
  <si>
    <t xml:space="preserve">11.  Does this bargaining unit have a negotiated cap for Health and Welfare </t>
  </si>
  <si>
    <t>Yes</t>
  </si>
  <si>
    <t>No</t>
  </si>
  <si>
    <t xml:space="preserve">       benefits?</t>
  </si>
  <si>
    <t xml:space="preserve">       If yes, please describe the cap amount.</t>
  </si>
  <si>
    <r>
      <t xml:space="preserve">Proposed negotiated changes in noncompensation items </t>
    </r>
    <r>
      <rPr>
        <sz val="12"/>
        <rFont val="Times New Roman"/>
        <family val="1"/>
      </rPr>
      <t>(i.e., class size adjustments, staff development days, teacher prep time, classified staffing ratios, etc.)</t>
    </r>
  </si>
  <si>
    <r>
      <t xml:space="preserve">What are the specific impacts (positive or negative) on instructional and support programs to accommodate the settlement? </t>
    </r>
    <r>
      <rPr>
        <sz val="12"/>
        <rFont val="Times New Roman"/>
        <family val="1"/>
      </rPr>
      <t xml:space="preserve"> Include the impact of changes such as staff reductions or increases, program reductions or increases, elimination or expansion of other services or programs (i.e., counselors, librarians, custodial staff, etc.)</t>
    </r>
  </si>
  <si>
    <t>Page 3</t>
  </si>
  <si>
    <t>What contingency language is included in the proposed agreement (e.g., reopeners, etc.)?</t>
  </si>
  <si>
    <t>E.</t>
  </si>
  <si>
    <t>Identify other major provisions that do not directly affect the district's costs, such as binding arbitrations, grievance procedures, etc.</t>
  </si>
  <si>
    <t>F.</t>
  </si>
  <si>
    <t>Source of Funding for Proposed Agreement:</t>
  </si>
  <si>
    <t>1.  Current Year</t>
  </si>
  <si>
    <t xml:space="preserve">2.  If this is a single year agreement, how will the ongoing cost of the proposed agreement be funded in </t>
  </si>
  <si>
    <t xml:space="preserve">     subsequent years?</t>
  </si>
  <si>
    <t>3.  If this is a multiyear agreement, what is the source of funding, including assumptions used, to fund these</t>
  </si>
  <si>
    <r>
      <t xml:space="preserve">     </t>
    </r>
    <r>
      <rPr>
        <sz val="12"/>
        <rFont val="Times New Roman"/>
        <family val="1"/>
      </rPr>
      <t>obligations in subsequent years?  (Remember to include compounding effects in meeting obligations.)</t>
    </r>
  </si>
  <si>
    <r>
      <t>Special Note:</t>
    </r>
    <r>
      <rPr>
        <sz val="12"/>
        <rFont val="Times New Roman"/>
        <family val="1"/>
      </rPr>
      <t xml:space="preserve"> The Tehama County Department of Education may request additional information, as necessary, to review the district's compliance with requirements.</t>
    </r>
  </si>
  <si>
    <r>
      <t xml:space="preserve">Special Note: </t>
    </r>
    <r>
      <rPr>
        <sz val="11.5"/>
        <rFont val="Times New Roman"/>
        <family val="1"/>
      </rPr>
      <t>The Tehama County Department of Education may request additional information, as necessary, to review the district's compliance with requirements.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</si>
</sst>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409]mmmm\ d\,\ yyyy;@"/>
    <numFmt numFmtId="166" formatCode="#,##0.0%;[Red]\(#,##0.0%\)"/>
    <numFmt numFmtId="167" formatCode="0000\-00"/>
  </numFmts>
  <fonts count="37">
    <font>
      <sz val="10"/>
      <name val="Arial"/>
    </font>
    <font>
      <sz val="10"/>
      <name val="Arial"/>
      <family val="2"/>
    </font>
    <font>
      <sz val="8"/>
      <name val="Arial"/>
      <family val="2"/>
    </font>
    <font>
      <b/>
      <sz val="12"/>
      <name val="Times New Roman"/>
      <family val="1"/>
    </font>
    <font>
      <sz val="10"/>
      <name val="Times New Roman"/>
      <family val="1"/>
    </font>
    <font>
      <b/>
      <sz val="10"/>
      <name val="Times New Roman"/>
      <family val="1"/>
    </font>
    <font>
      <sz val="12"/>
      <name val="Times New Roman"/>
      <family val="1"/>
    </font>
    <font>
      <sz val="4"/>
      <name val="Times New Roman"/>
      <family val="1"/>
    </font>
    <font>
      <b/>
      <sz val="9"/>
      <name val="Times New Roman"/>
      <family val="1"/>
    </font>
    <font>
      <sz val="9"/>
      <name val="Times New Roman"/>
      <family val="1"/>
    </font>
    <font>
      <sz val="8"/>
      <name val="Times New Roman"/>
      <family val="1"/>
    </font>
    <font>
      <b/>
      <sz val="8"/>
      <name val="Times New Roman"/>
      <family val="1"/>
    </font>
    <font>
      <sz val="11"/>
      <name val="Times New Roman"/>
      <family val="1"/>
    </font>
    <font>
      <b/>
      <sz val="11"/>
      <name val="Times New Roman"/>
      <family val="1"/>
    </font>
    <font>
      <sz val="11"/>
      <name val="Arial"/>
      <family val="2"/>
    </font>
    <font>
      <sz val="12"/>
      <name val="Arial"/>
      <family val="2"/>
    </font>
    <font>
      <b/>
      <sz val="14"/>
      <name val="Times New Roman"/>
      <family val="1"/>
    </font>
    <font>
      <i/>
      <sz val="12"/>
      <name val="Times New Roman"/>
      <family val="1"/>
    </font>
    <font>
      <b/>
      <sz val="10"/>
      <name val="Arial"/>
      <family val="2"/>
    </font>
    <font>
      <u/>
      <sz val="12"/>
      <name val="Times New Roman"/>
      <family val="1"/>
    </font>
    <font>
      <sz val="11.5"/>
      <name val="Times New Roman"/>
      <family val="1"/>
    </font>
    <font>
      <i/>
      <sz val="11"/>
      <name val="Times New Roman"/>
      <family val="1"/>
    </font>
    <font>
      <b/>
      <sz val="11"/>
      <name val="Arial"/>
      <family val="2"/>
    </font>
    <font>
      <b/>
      <sz val="10"/>
      <color indexed="10"/>
      <name val="Arial"/>
      <family val="2"/>
    </font>
    <font>
      <b/>
      <sz val="11.5"/>
      <name val="Times New Roman"/>
      <family val="1"/>
    </font>
    <font>
      <u/>
      <sz val="10"/>
      <name val="Times New Roman"/>
      <family val="1"/>
    </font>
    <font>
      <b/>
      <u/>
      <sz val="10"/>
      <name val="Times New Roman"/>
      <family val="1"/>
    </font>
    <font>
      <sz val="14"/>
      <name val="Times New Roman"/>
      <family val="1"/>
    </font>
    <font>
      <sz val="13"/>
      <name val="Times New Roman"/>
      <family val="1"/>
    </font>
    <font>
      <b/>
      <i/>
      <sz val="12"/>
      <name val="Times New Roman"/>
      <family val="1"/>
    </font>
    <font>
      <sz val="10"/>
      <name val="Arial"/>
      <family val="2"/>
    </font>
    <font>
      <sz val="10"/>
      <name val="Arial"/>
      <family val="2"/>
    </font>
    <font>
      <sz val="9.75"/>
      <name val="Times New Roman"/>
      <family val="1"/>
    </font>
    <font>
      <b/>
      <sz val="9.75"/>
      <name val="Times New Roman"/>
      <family val="1"/>
    </font>
    <font>
      <sz val="11"/>
      <color rgb="FF1F497D"/>
      <name val="Calibri"/>
      <family val="2"/>
    </font>
    <font>
      <sz val="10"/>
      <color rgb="FFFF0000"/>
      <name val="Arial"/>
      <family val="2"/>
    </font>
    <font>
      <sz val="12"/>
      <color rgb="FFFF0000"/>
      <name val="Times New Roman"/>
      <family val="1"/>
    </font>
  </fonts>
  <fills count="7">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22"/>
        <bgColor indexed="22"/>
      </patternFill>
    </fill>
    <fill>
      <patternFill patternType="solid">
        <fgColor indexed="9"/>
        <bgColor indexed="64"/>
      </patternFill>
    </fill>
    <fill>
      <patternFill patternType="solid">
        <fgColor rgb="FFFFFF00"/>
        <bgColor indexed="64"/>
      </patternFill>
    </fill>
  </fills>
  <borders count="59">
    <border>
      <left/>
      <right/>
      <top/>
      <bottom/>
      <diagonal/>
    </border>
    <border>
      <left/>
      <right/>
      <top/>
      <bottom style="thin">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double">
        <color indexed="64"/>
      </bottom>
      <diagonal/>
    </border>
    <border>
      <left/>
      <right/>
      <top style="thin">
        <color indexed="64"/>
      </top>
      <bottom/>
      <diagonal/>
    </border>
    <border>
      <left/>
      <right/>
      <top style="thin">
        <color indexed="64"/>
      </top>
      <bottom style="double">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double">
        <color indexed="64"/>
      </right>
      <top/>
      <bottom style="double">
        <color indexed="64"/>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right style="thin">
        <color indexed="64"/>
      </right>
      <top style="double">
        <color indexed="64"/>
      </top>
      <bottom style="thin">
        <color indexed="64"/>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double">
        <color indexed="64"/>
      </right>
      <top/>
      <bottom style="thin">
        <color indexed="64"/>
      </bottom>
      <diagonal/>
    </border>
    <border>
      <left/>
      <right/>
      <top/>
      <bottom style="double">
        <color indexed="64"/>
      </bottom>
      <diagonal/>
    </border>
    <border>
      <left style="double">
        <color indexed="64"/>
      </left>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435">
    <xf numFmtId="0" fontId="0" fillId="0" borderId="0" xfId="0"/>
    <xf numFmtId="0" fontId="0" fillId="0" borderId="0" xfId="0" applyAlignment="1">
      <alignment horizontal="center"/>
    </xf>
    <xf numFmtId="0" fontId="6" fillId="0" borderId="0" xfId="0" applyFont="1"/>
    <xf numFmtId="0" fontId="18" fillId="0" borderId="0" xfId="0" applyFont="1"/>
    <xf numFmtId="0" fontId="6" fillId="0" borderId="1" xfId="0" applyFont="1" applyBorder="1" applyProtection="1">
      <protection locked="0"/>
    </xf>
    <xf numFmtId="0" fontId="6" fillId="0" borderId="0" xfId="0" applyFont="1" applyProtection="1">
      <protection locked="0"/>
    </xf>
    <xf numFmtId="0" fontId="6" fillId="0" borderId="0" xfId="0" applyFont="1" applyAlignment="1" applyProtection="1">
      <alignment horizontal="right"/>
      <protection locked="0"/>
    </xf>
    <xf numFmtId="0" fontId="0" fillId="0" borderId="0" xfId="0" applyProtection="1">
      <protection locked="0"/>
    </xf>
    <xf numFmtId="0" fontId="6" fillId="0" borderId="1" xfId="0" applyFont="1" applyBorder="1" applyAlignment="1" applyProtection="1">
      <alignment horizontal="left"/>
      <protection locked="0"/>
    </xf>
    <xf numFmtId="0" fontId="0" fillId="0" borderId="2" xfId="0" applyBorder="1" applyProtection="1">
      <protection locked="0"/>
    </xf>
    <xf numFmtId="0" fontId="0" fillId="0" borderId="3" xfId="0" applyBorder="1" applyProtection="1">
      <protection locked="0"/>
    </xf>
    <xf numFmtId="0" fontId="0" fillId="0" borderId="4" xfId="0" applyBorder="1" applyAlignment="1" applyProtection="1">
      <alignment wrapText="1"/>
      <protection locked="0"/>
    </xf>
    <xf numFmtId="0" fontId="4" fillId="0" borderId="3" xfId="0" applyFont="1" applyBorder="1" applyAlignment="1" applyProtection="1">
      <alignment wrapText="1"/>
      <protection locked="0"/>
    </xf>
    <xf numFmtId="0" fontId="3" fillId="0" borderId="0" xfId="0" applyFont="1" applyAlignment="1">
      <alignment horizontal="center"/>
    </xf>
    <xf numFmtId="0" fontId="6" fillId="0" borderId="0" xfId="0" applyFont="1" applyAlignment="1">
      <alignment horizontal="center"/>
    </xf>
    <xf numFmtId="0" fontId="6" fillId="0" borderId="1" xfId="0" applyFont="1" applyBorder="1" applyAlignment="1">
      <alignment horizontal="center"/>
    </xf>
    <xf numFmtId="0" fontId="6" fillId="0" borderId="0" xfId="0" applyFont="1" applyAlignment="1">
      <alignment horizontal="left"/>
    </xf>
    <xf numFmtId="0" fontId="4" fillId="0" borderId="0" xfId="0" applyFont="1"/>
    <xf numFmtId="0" fontId="15" fillId="0" borderId="0" xfId="0" applyFont="1"/>
    <xf numFmtId="164" fontId="4" fillId="2" borderId="5" xfId="2" applyNumberFormat="1" applyFont="1" applyFill="1" applyBorder="1" applyAlignment="1" applyProtection="1">
      <alignment vertical="top" wrapText="1"/>
      <protection locked="0"/>
    </xf>
    <xf numFmtId="164" fontId="4" fillId="2" borderId="6" xfId="2" applyNumberFormat="1" applyFont="1" applyFill="1" applyBorder="1" applyAlignment="1" applyProtection="1">
      <alignment vertical="top" wrapText="1"/>
      <protection locked="0"/>
    </xf>
    <xf numFmtId="0" fontId="8" fillId="0" borderId="7" xfId="0" applyFont="1" applyBorder="1" applyAlignment="1">
      <alignment horizontal="center" vertical="top" wrapText="1"/>
    </xf>
    <xf numFmtId="0" fontId="8" fillId="0" borderId="8" xfId="0" applyFont="1" applyBorder="1" applyAlignment="1">
      <alignment horizontal="center" vertical="top" wrapText="1"/>
    </xf>
    <xf numFmtId="0" fontId="9" fillId="0" borderId="6" xfId="0" applyFont="1" applyBorder="1" applyAlignment="1">
      <alignment horizontal="center" vertical="top" wrapText="1"/>
    </xf>
    <xf numFmtId="0" fontId="9" fillId="0" borderId="9" xfId="0" applyFont="1" applyBorder="1" applyAlignment="1">
      <alignment horizontal="center" vertical="top" wrapText="1"/>
    </xf>
    <xf numFmtId="164" fontId="4" fillId="0" borderId="10" xfId="2" applyNumberFormat="1" applyFont="1" applyBorder="1" applyAlignment="1" applyProtection="1">
      <alignment vertical="top" wrapText="1"/>
    </xf>
    <xf numFmtId="164" fontId="4" fillId="0" borderId="9" xfId="2" applyNumberFormat="1" applyFont="1" applyBorder="1" applyAlignment="1" applyProtection="1">
      <alignment vertical="top" wrapText="1"/>
    </xf>
    <xf numFmtId="164" fontId="4" fillId="0" borderId="10" xfId="0" applyNumberFormat="1" applyFont="1" applyBorder="1" applyAlignment="1">
      <alignment horizontal="justify" vertical="top" wrapText="1"/>
    </xf>
    <xf numFmtId="164" fontId="4" fillId="0" borderId="6" xfId="2" applyNumberFormat="1" applyFont="1" applyFill="1" applyBorder="1" applyAlignment="1" applyProtection="1">
      <alignment vertical="top" wrapText="1"/>
    </xf>
    <xf numFmtId="164" fontId="4" fillId="0" borderId="6" xfId="2" applyNumberFormat="1" applyFont="1" applyBorder="1" applyAlignment="1" applyProtection="1">
      <alignment vertical="top" wrapText="1"/>
    </xf>
    <xf numFmtId="164" fontId="4" fillId="0" borderId="5" xfId="0" applyNumberFormat="1" applyFont="1" applyBorder="1" applyAlignment="1">
      <alignment horizontal="justify" vertical="top" wrapText="1"/>
    </xf>
    <xf numFmtId="164" fontId="4" fillId="2" borderId="9" xfId="2" applyNumberFormat="1" applyFont="1" applyFill="1" applyBorder="1" applyAlignment="1" applyProtection="1">
      <alignment vertical="top" wrapText="1"/>
      <protection locked="0"/>
    </xf>
    <xf numFmtId="164" fontId="4" fillId="0" borderId="5" xfId="2" applyNumberFormat="1" applyFont="1" applyBorder="1" applyAlignment="1" applyProtection="1">
      <alignment vertical="top" wrapText="1"/>
    </xf>
    <xf numFmtId="164" fontId="4" fillId="0" borderId="11" xfId="2" applyNumberFormat="1" applyFont="1" applyBorder="1" applyAlignment="1" applyProtection="1">
      <alignment vertical="top" wrapText="1"/>
    </xf>
    <xf numFmtId="164" fontId="4" fillId="0" borderId="12" xfId="2" applyNumberFormat="1" applyFont="1" applyBorder="1" applyAlignment="1" applyProtection="1">
      <alignment vertical="top" wrapText="1"/>
    </xf>
    <xf numFmtId="10" fontId="12" fillId="2" borderId="6" xfId="3" applyNumberFormat="1" applyFont="1" applyFill="1" applyBorder="1" applyAlignment="1" applyProtection="1">
      <alignment horizontal="right"/>
      <protection locked="0"/>
    </xf>
    <xf numFmtId="164" fontId="12" fillId="2" borderId="6" xfId="2" applyNumberFormat="1" applyFont="1" applyFill="1" applyBorder="1" applyAlignment="1" applyProtection="1">
      <alignment horizontal="right"/>
      <protection locked="0"/>
    </xf>
    <xf numFmtId="0" fontId="13" fillId="0" borderId="13" xfId="0" applyFont="1" applyBorder="1" applyAlignment="1">
      <alignment horizontal="center"/>
    </xf>
    <xf numFmtId="0" fontId="12" fillId="0" borderId="7" xfId="0" applyFont="1" applyBorder="1" applyAlignment="1">
      <alignment wrapText="1"/>
    </xf>
    <xf numFmtId="0" fontId="12" fillId="0" borderId="6" xfId="0" applyFont="1" applyBorder="1" applyAlignment="1">
      <alignment wrapText="1"/>
    </xf>
    <xf numFmtId="0" fontId="12" fillId="0" borderId="11" xfId="0" applyFont="1" applyBorder="1" applyAlignment="1">
      <alignment wrapText="1"/>
    </xf>
    <xf numFmtId="164" fontId="12" fillId="0" borderId="7" xfId="2" applyNumberFormat="1" applyFont="1" applyBorder="1" applyAlignment="1" applyProtection="1">
      <alignment horizontal="right"/>
    </xf>
    <xf numFmtId="164" fontId="12" fillId="0" borderId="6" xfId="2" applyNumberFormat="1" applyFont="1" applyBorder="1" applyAlignment="1" applyProtection="1">
      <alignment horizontal="right"/>
    </xf>
    <xf numFmtId="0" fontId="12" fillId="0" borderId="14" xfId="0" applyFont="1" applyBorder="1" applyAlignment="1">
      <alignment wrapText="1"/>
    </xf>
    <xf numFmtId="10" fontId="12" fillId="0" borderId="11" xfId="3" applyNumberFormat="1" applyFont="1" applyBorder="1" applyAlignment="1" applyProtection="1">
      <alignment horizontal="right"/>
    </xf>
    <xf numFmtId="0" fontId="6" fillId="0" borderId="0" xfId="0" applyFont="1" applyAlignment="1">
      <alignment horizontal="right"/>
    </xf>
    <xf numFmtId="0" fontId="0" fillId="0" borderId="15" xfId="0" applyBorder="1"/>
    <xf numFmtId="0" fontId="0" fillId="0" borderId="2" xfId="0" applyBorder="1"/>
    <xf numFmtId="0" fontId="0" fillId="0" borderId="16" xfId="0" applyBorder="1"/>
    <xf numFmtId="0" fontId="0" fillId="0" borderId="3" xfId="0" applyBorder="1"/>
    <xf numFmtId="0" fontId="18" fillId="0" borderId="16" xfId="0" applyFont="1" applyBorder="1" applyAlignment="1">
      <alignment horizontal="justify"/>
    </xf>
    <xf numFmtId="0" fontId="18" fillId="0" borderId="3" xfId="0" applyFont="1" applyBorder="1" applyAlignment="1">
      <alignment horizontal="justify"/>
    </xf>
    <xf numFmtId="0" fontId="18" fillId="0" borderId="16" xfId="0" applyFont="1" applyBorder="1"/>
    <xf numFmtId="0" fontId="18" fillId="0" borderId="3" xfId="0" applyFont="1" applyBorder="1"/>
    <xf numFmtId="0" fontId="3" fillId="0" borderId="0" xfId="0" applyFont="1"/>
    <xf numFmtId="0" fontId="0" fillId="0" borderId="17" xfId="0" applyBorder="1"/>
    <xf numFmtId="0" fontId="0" fillId="0" borderId="4" xfId="0" applyBorder="1"/>
    <xf numFmtId="0" fontId="6" fillId="0" borderId="18" xfId="0" applyFont="1" applyBorder="1"/>
    <xf numFmtId="0" fontId="9" fillId="2" borderId="6" xfId="0" applyFont="1" applyFill="1" applyBorder="1" applyAlignment="1" applyProtection="1">
      <alignment horizontal="center" vertical="top" wrapText="1"/>
      <protection locked="0"/>
    </xf>
    <xf numFmtId="0" fontId="16" fillId="0" borderId="0" xfId="0" applyFont="1"/>
    <xf numFmtId="165" fontId="6" fillId="2" borderId="1" xfId="0" applyNumberFormat="1" applyFont="1" applyFill="1" applyBorder="1" applyAlignment="1" applyProtection="1">
      <alignment horizontal="center"/>
      <protection locked="0"/>
    </xf>
    <xf numFmtId="0" fontId="9" fillId="3" borderId="6" xfId="0" applyFont="1" applyFill="1" applyBorder="1" applyAlignment="1">
      <alignment vertical="top" wrapText="1"/>
    </xf>
    <xf numFmtId="0" fontId="9" fillId="3" borderId="9" xfId="0" applyFont="1" applyFill="1" applyBorder="1" applyAlignment="1">
      <alignment vertical="top" wrapText="1"/>
    </xf>
    <xf numFmtId="0" fontId="4" fillId="3" borderId="6" xfId="0" applyFont="1" applyFill="1" applyBorder="1" applyAlignment="1">
      <alignment vertical="top" wrapText="1"/>
    </xf>
    <xf numFmtId="0" fontId="4" fillId="3" borderId="9" xfId="0" applyFont="1" applyFill="1" applyBorder="1" applyAlignment="1">
      <alignment vertical="top" wrapText="1"/>
    </xf>
    <xf numFmtId="0" fontId="4" fillId="3" borderId="6" xfId="0" applyFont="1" applyFill="1" applyBorder="1" applyAlignment="1">
      <alignment horizontal="justify" vertical="top" wrapText="1"/>
    </xf>
    <xf numFmtId="0" fontId="4" fillId="3" borderId="9" xfId="0" applyFont="1" applyFill="1" applyBorder="1" applyAlignment="1">
      <alignment horizontal="justify" vertical="top" wrapText="1"/>
    </xf>
    <xf numFmtId="164" fontId="4" fillId="3" borderId="6" xfId="2" applyNumberFormat="1" applyFont="1" applyFill="1" applyBorder="1" applyAlignment="1" applyProtection="1">
      <alignment vertical="top" wrapText="1"/>
    </xf>
    <xf numFmtId="0" fontId="10" fillId="3" borderId="6" xfId="0" applyFont="1" applyFill="1" applyBorder="1" applyAlignment="1">
      <alignment horizontal="justify" vertical="top" wrapText="1"/>
    </xf>
    <xf numFmtId="0" fontId="10" fillId="3" borderId="9" xfId="0" applyFont="1" applyFill="1" applyBorder="1" applyAlignment="1">
      <alignment horizontal="justify" vertical="top" wrapText="1"/>
    </xf>
    <xf numFmtId="0" fontId="9" fillId="3" borderId="6" xfId="0" applyFont="1" applyFill="1" applyBorder="1" applyAlignment="1">
      <alignment horizontal="justify" vertical="top" wrapText="1"/>
    </xf>
    <xf numFmtId="0" fontId="9" fillId="3" borderId="9" xfId="0" applyFont="1" applyFill="1" applyBorder="1" applyAlignment="1">
      <alignment horizontal="justify" vertical="top" wrapText="1"/>
    </xf>
    <xf numFmtId="0" fontId="9" fillId="0" borderId="19" xfId="0" applyFont="1" applyBorder="1" applyAlignment="1">
      <alignment vertical="top" wrapText="1"/>
    </xf>
    <xf numFmtId="164" fontId="4" fillId="3" borderId="5" xfId="2" applyNumberFormat="1" applyFont="1" applyFill="1" applyBorder="1" applyAlignment="1" applyProtection="1">
      <alignment vertical="top" wrapText="1"/>
    </xf>
    <xf numFmtId="0" fontId="12" fillId="0" borderId="0" xfId="0" applyFont="1"/>
    <xf numFmtId="164" fontId="4" fillId="0" borderId="14" xfId="2" applyNumberFormat="1" applyFont="1" applyBorder="1" applyAlignment="1" applyProtection="1">
      <alignment vertical="top" wrapText="1"/>
    </xf>
    <xf numFmtId="49" fontId="9" fillId="0" borderId="6" xfId="0" applyNumberFormat="1" applyFont="1" applyBorder="1" applyAlignment="1">
      <alignment horizontal="center" vertical="top" wrapText="1"/>
    </xf>
    <xf numFmtId="164" fontId="4" fillId="0" borderId="5" xfId="2" applyNumberFormat="1" applyFont="1" applyFill="1" applyBorder="1" applyAlignment="1" applyProtection="1">
      <alignment vertical="top" wrapText="1"/>
    </xf>
    <xf numFmtId="0" fontId="3" fillId="0" borderId="6" xfId="0" applyFont="1" applyBorder="1" applyAlignment="1">
      <alignment horizontal="center"/>
    </xf>
    <xf numFmtId="0" fontId="4" fillId="0" borderId="0" xfId="0" applyFont="1" applyAlignment="1">
      <alignment horizontal="left"/>
    </xf>
    <xf numFmtId="0" fontId="6" fillId="0" borderId="0" xfId="0" applyFont="1" applyAlignment="1">
      <alignment vertical="top" wrapText="1"/>
    </xf>
    <xf numFmtId="0" fontId="3" fillId="0" borderId="0" xfId="0" applyFont="1" applyAlignment="1">
      <alignment horizontal="left"/>
    </xf>
    <xf numFmtId="0" fontId="3" fillId="0" borderId="0" xfId="0" applyFont="1" applyAlignment="1">
      <alignment horizontal="left" vertical="top"/>
    </xf>
    <xf numFmtId="0" fontId="17" fillId="0" borderId="0" xfId="0" applyFont="1" applyAlignment="1">
      <alignment horizontal="center"/>
    </xf>
    <xf numFmtId="0" fontId="12" fillId="0" borderId="13" xfId="0" applyFont="1" applyBorder="1" applyAlignment="1">
      <alignment horizontal="center"/>
    </xf>
    <xf numFmtId="0" fontId="12" fillId="0" borderId="20" xfId="0" applyFont="1" applyBorder="1" applyAlignment="1">
      <alignment horizontal="center"/>
    </xf>
    <xf numFmtId="0" fontId="12" fillId="0" borderId="21" xfId="0" applyFont="1" applyBorder="1" applyAlignment="1">
      <alignment horizontal="center"/>
    </xf>
    <xf numFmtId="0" fontId="12" fillId="0" borderId="19" xfId="0" applyFont="1" applyBorder="1" applyAlignment="1">
      <alignment horizontal="center"/>
    </xf>
    <xf numFmtId="0" fontId="12" fillId="0" borderId="22" xfId="0" applyFont="1" applyBorder="1" applyAlignment="1">
      <alignment horizontal="center"/>
    </xf>
    <xf numFmtId="0" fontId="0" fillId="0" borderId="0" xfId="0" applyAlignment="1">
      <alignment horizontal="right"/>
    </xf>
    <xf numFmtId="164" fontId="12" fillId="0" borderId="5" xfId="2" applyNumberFormat="1" applyFont="1" applyFill="1" applyBorder="1" applyAlignment="1" applyProtection="1">
      <alignment horizontal="right"/>
    </xf>
    <xf numFmtId="164" fontId="12" fillId="0" borderId="11" xfId="2" applyNumberFormat="1" applyFont="1" applyBorder="1" applyAlignment="1" applyProtection="1">
      <alignment horizontal="right"/>
    </xf>
    <xf numFmtId="0" fontId="13" fillId="0" borderId="0" xfId="0" applyFont="1" applyAlignment="1">
      <alignment horizontal="center"/>
    </xf>
    <xf numFmtId="0" fontId="13" fillId="0" borderId="0" xfId="0" applyFont="1" applyAlignment="1">
      <alignment horizontal="left"/>
    </xf>
    <xf numFmtId="0" fontId="6" fillId="0" borderId="0" xfId="0" applyFont="1" applyAlignment="1">
      <alignment horizontal="left" vertical="center"/>
    </xf>
    <xf numFmtId="0" fontId="14" fillId="0" borderId="16" xfId="0" applyFont="1" applyBorder="1"/>
    <xf numFmtId="0" fontId="12" fillId="0" borderId="0" xfId="0" applyFont="1" applyAlignment="1">
      <alignment horizontal="left"/>
    </xf>
    <xf numFmtId="0" fontId="21" fillId="0" borderId="0" xfId="0" applyFont="1" applyAlignment="1">
      <alignment horizontal="center"/>
    </xf>
    <xf numFmtId="0" fontId="14" fillId="0" borderId="3" xfId="0" applyFont="1" applyBorder="1"/>
    <xf numFmtId="0" fontId="13" fillId="0" borderId="0" xfId="0" applyFont="1" applyAlignment="1">
      <alignment horizontal="center" wrapText="1"/>
    </xf>
    <xf numFmtId="0" fontId="13" fillId="0" borderId="1" xfId="0" applyFont="1" applyBorder="1" applyAlignment="1">
      <alignment horizontal="left"/>
    </xf>
    <xf numFmtId="0" fontId="13" fillId="0" borderId="23" xfId="0" applyFont="1" applyBorder="1" applyAlignment="1">
      <alignment horizontal="center"/>
    </xf>
    <xf numFmtId="0" fontId="22" fillId="0" borderId="16" xfId="0" applyFont="1" applyBorder="1"/>
    <xf numFmtId="0" fontId="22" fillId="0" borderId="3" xfId="0" applyFont="1" applyBorder="1"/>
    <xf numFmtId="0" fontId="19" fillId="0" borderId="0" xfId="0" applyFont="1" applyAlignment="1">
      <alignment horizontal="left" vertical="center"/>
    </xf>
    <xf numFmtId="164" fontId="12" fillId="0" borderId="1" xfId="2" applyNumberFormat="1" applyFont="1" applyFill="1" applyBorder="1" applyAlignment="1" applyProtection="1"/>
    <xf numFmtId="164" fontId="12" fillId="0" borderId="24" xfId="2" applyNumberFormat="1" applyFont="1" applyFill="1" applyBorder="1" applyAlignment="1" applyProtection="1"/>
    <xf numFmtId="0" fontId="24" fillId="0" borderId="0" xfId="0" applyFont="1" applyAlignment="1">
      <alignment horizontal="left"/>
    </xf>
    <xf numFmtId="164" fontId="12" fillId="0" borderId="1" xfId="2" applyNumberFormat="1" applyFont="1" applyFill="1" applyBorder="1" applyAlignment="1" applyProtection="1">
      <alignment horizontal="left"/>
    </xf>
    <xf numFmtId="164" fontId="12" fillId="2" borderId="1" xfId="2" applyNumberFormat="1" applyFont="1" applyFill="1" applyBorder="1" applyAlignment="1" applyProtection="1">
      <protection locked="0"/>
    </xf>
    <xf numFmtId="164" fontId="4" fillId="3" borderId="9" xfId="2" applyNumberFormat="1" applyFont="1" applyFill="1" applyBorder="1" applyAlignment="1" applyProtection="1">
      <alignment vertical="top" wrapText="1"/>
    </xf>
    <xf numFmtId="164" fontId="4" fillId="0" borderId="1" xfId="2" applyNumberFormat="1" applyFont="1" applyBorder="1" applyAlignment="1" applyProtection="1">
      <alignment horizontal="left"/>
    </xf>
    <xf numFmtId="164" fontId="4" fillId="0" borderId="18" xfId="2" applyNumberFormat="1" applyFont="1" applyBorder="1" applyAlignment="1" applyProtection="1">
      <alignment horizontal="left"/>
    </xf>
    <xf numFmtId="0" fontId="4" fillId="0" borderId="4" xfId="0" applyFont="1" applyBorder="1" applyAlignment="1" applyProtection="1">
      <alignment wrapText="1"/>
      <protection locked="0"/>
    </xf>
    <xf numFmtId="10" fontId="12" fillId="0" borderId="6" xfId="3" applyNumberFormat="1" applyFont="1" applyBorder="1" applyAlignment="1" applyProtection="1">
      <alignment horizontal="right" vertical="top" wrapText="1"/>
    </xf>
    <xf numFmtId="0" fontId="11" fillId="0" borderId="25" xfId="0" applyFont="1" applyBorder="1" applyAlignment="1">
      <alignment vertical="top" wrapText="1"/>
    </xf>
    <xf numFmtId="0" fontId="9" fillId="0" borderId="26" xfId="0" applyFont="1" applyBorder="1" applyAlignment="1">
      <alignment vertical="top" wrapText="1"/>
    </xf>
    <xf numFmtId="0" fontId="5" fillId="0" borderId="26" xfId="0" applyFont="1" applyBorder="1" applyAlignment="1">
      <alignment horizontal="left" vertical="top"/>
    </xf>
    <xf numFmtId="0" fontId="0" fillId="0" borderId="27" xfId="0" applyBorder="1" applyAlignment="1">
      <alignment vertical="top" wrapText="1"/>
    </xf>
    <xf numFmtId="164" fontId="12" fillId="0" borderId="28" xfId="0" applyNumberFormat="1" applyFont="1" applyBorder="1" applyAlignment="1">
      <alignment vertical="top" wrapText="1"/>
    </xf>
    <xf numFmtId="0" fontId="8" fillId="0" borderId="25" xfId="0" applyFont="1" applyBorder="1" applyAlignment="1">
      <alignment vertical="top" wrapText="1"/>
    </xf>
    <xf numFmtId="10" fontId="12" fillId="0" borderId="9" xfId="3" applyNumberFormat="1" applyFont="1" applyBorder="1" applyAlignment="1" applyProtection="1">
      <alignment horizontal="right" vertical="top" wrapText="1"/>
    </xf>
    <xf numFmtId="164" fontId="12" fillId="0" borderId="29" xfId="0" applyNumberFormat="1" applyFont="1" applyBorder="1" applyAlignment="1">
      <alignment vertical="top" wrapText="1"/>
    </xf>
    <xf numFmtId="0" fontId="11" fillId="0" borderId="27" xfId="0" applyFont="1" applyBorder="1" applyAlignment="1">
      <alignment vertical="top" wrapText="1"/>
    </xf>
    <xf numFmtId="10" fontId="12" fillId="0" borderId="11" xfId="3" applyNumberFormat="1" applyFont="1" applyBorder="1" applyAlignment="1" applyProtection="1">
      <alignment horizontal="right" vertical="top" wrapText="1"/>
    </xf>
    <xf numFmtId="10" fontId="12" fillId="0" borderId="12" xfId="3" applyNumberFormat="1" applyFont="1" applyBorder="1" applyAlignment="1" applyProtection="1">
      <alignment horizontal="right" vertical="top" wrapText="1"/>
    </xf>
    <xf numFmtId="0" fontId="7" fillId="0" borderId="30" xfId="0" applyFont="1" applyBorder="1" applyAlignment="1">
      <alignment horizontal="center" vertical="top" wrapText="1"/>
    </xf>
    <xf numFmtId="0" fontId="7" fillId="0" borderId="31" xfId="0" applyFont="1" applyBorder="1" applyAlignment="1">
      <alignment vertical="top" wrapText="1"/>
    </xf>
    <xf numFmtId="0" fontId="5" fillId="0" borderId="32" xfId="0" applyFont="1" applyBorder="1" applyAlignment="1">
      <alignment vertical="top" wrapText="1"/>
    </xf>
    <xf numFmtId="0" fontId="5" fillId="0" borderId="33" xfId="0" applyFont="1" applyBorder="1" applyAlignment="1">
      <alignment vertical="top" wrapText="1"/>
    </xf>
    <xf numFmtId="0" fontId="0" fillId="0" borderId="0" xfId="0" applyAlignment="1">
      <alignment horizontal="left"/>
    </xf>
    <xf numFmtId="0" fontId="12" fillId="0" borderId="5" xfId="0" applyFont="1" applyBorder="1" applyAlignment="1">
      <alignment wrapText="1"/>
    </xf>
    <xf numFmtId="164" fontId="12" fillId="2" borderId="5" xfId="2" applyNumberFormat="1" applyFont="1" applyFill="1" applyBorder="1" applyAlignment="1" applyProtection="1">
      <alignment horizontal="right"/>
      <protection locked="0"/>
    </xf>
    <xf numFmtId="164" fontId="4" fillId="0" borderId="34" xfId="2" applyNumberFormat="1" applyFont="1" applyBorder="1" applyAlignment="1" applyProtection="1">
      <alignment vertical="top" wrapText="1"/>
    </xf>
    <xf numFmtId="0" fontId="9" fillId="0" borderId="0" xfId="0" applyFont="1" applyAlignment="1">
      <alignment vertical="top" wrapText="1"/>
    </xf>
    <xf numFmtId="0" fontId="4" fillId="0" borderId="35" xfId="0" applyFont="1" applyBorder="1" applyAlignment="1">
      <alignment horizontal="center" vertical="top" wrapText="1"/>
    </xf>
    <xf numFmtId="0" fontId="4" fillId="0" borderId="29" xfId="0" applyFont="1" applyBorder="1" applyAlignment="1">
      <alignment horizontal="center" vertical="top" wrapText="1"/>
    </xf>
    <xf numFmtId="49" fontId="6" fillId="0" borderId="0" xfId="0" applyNumberFormat="1" applyFont="1" applyAlignment="1">
      <alignment horizontal="center"/>
    </xf>
    <xf numFmtId="0" fontId="1" fillId="0" borderId="0" xfId="0" applyFont="1"/>
    <xf numFmtId="164" fontId="4" fillId="0" borderId="1" xfId="2" applyNumberFormat="1" applyFont="1" applyFill="1" applyBorder="1" applyAlignment="1" applyProtection="1">
      <alignment horizontal="left"/>
    </xf>
    <xf numFmtId="164" fontId="4" fillId="0" borderId="18" xfId="2" applyNumberFormat="1" applyFont="1" applyFill="1" applyBorder="1" applyAlignment="1" applyProtection="1">
      <alignment horizontal="left"/>
    </xf>
    <xf numFmtId="164" fontId="4" fillId="0" borderId="9" xfId="2" applyNumberFormat="1" applyFont="1" applyFill="1" applyBorder="1" applyAlignment="1" applyProtection="1">
      <alignment vertical="top" wrapText="1"/>
    </xf>
    <xf numFmtId="164" fontId="4" fillId="3" borderId="10" xfId="2" applyNumberFormat="1" applyFont="1" applyFill="1" applyBorder="1" applyAlignment="1" applyProtection="1">
      <alignment vertical="top" wrapText="1"/>
    </xf>
    <xf numFmtId="164" fontId="4" fillId="0" borderId="10" xfId="2" applyNumberFormat="1" applyFont="1" applyFill="1" applyBorder="1" applyAlignment="1" applyProtection="1">
      <alignment vertical="top" wrapText="1"/>
    </xf>
    <xf numFmtId="49" fontId="4" fillId="0" borderId="36" xfId="0" applyNumberFormat="1" applyFont="1" applyBorder="1" applyAlignment="1">
      <alignment horizontal="center" vertical="top" wrapText="1"/>
    </xf>
    <xf numFmtId="0" fontId="10" fillId="0" borderId="19" xfId="0" applyFont="1" applyBorder="1" applyAlignment="1">
      <alignment vertical="top" wrapText="1"/>
    </xf>
    <xf numFmtId="0" fontId="9" fillId="0" borderId="36" xfId="0" applyFont="1" applyBorder="1" applyAlignment="1">
      <alignment vertical="top" wrapText="1"/>
    </xf>
    <xf numFmtId="49" fontId="4" fillId="0" borderId="20" xfId="0" applyNumberFormat="1" applyFont="1" applyBorder="1" applyAlignment="1">
      <alignment horizontal="center" vertical="top" wrapText="1"/>
    </xf>
    <xf numFmtId="0" fontId="10" fillId="0" borderId="22" xfId="0" applyFont="1" applyBorder="1" applyAlignment="1">
      <alignment vertical="top" wrapText="1"/>
    </xf>
    <xf numFmtId="164" fontId="4" fillId="3" borderId="6" xfId="2" applyNumberFormat="1" applyFont="1" applyFill="1" applyBorder="1" applyAlignment="1" applyProtection="1">
      <alignment horizontal="justify" vertical="top" wrapText="1"/>
    </xf>
    <xf numFmtId="0" fontId="6" fillId="0" borderId="0" xfId="0" applyFont="1" applyAlignment="1">
      <alignment horizontal="center" vertical="top"/>
    </xf>
    <xf numFmtId="0" fontId="12" fillId="0" borderId="1" xfId="0" applyFont="1" applyBorder="1"/>
    <xf numFmtId="0" fontId="12" fillId="0" borderId="18" xfId="0" applyFont="1" applyBorder="1"/>
    <xf numFmtId="164" fontId="12" fillId="0" borderId="18" xfId="2" applyNumberFormat="1" applyFont="1" applyFill="1" applyBorder="1" applyAlignment="1" applyProtection="1"/>
    <xf numFmtId="0" fontId="12" fillId="0" borderId="1" xfId="0" applyFont="1" applyBorder="1" applyAlignment="1">
      <alignment horizontal="center"/>
    </xf>
    <xf numFmtId="0" fontId="8" fillId="0" borderId="37" xfId="0" applyFont="1" applyBorder="1" applyAlignment="1">
      <alignment horizontal="center" vertical="top" wrapText="1"/>
    </xf>
    <xf numFmtId="0" fontId="9" fillId="0" borderId="33" xfId="0" applyFont="1" applyBorder="1" applyAlignment="1">
      <alignment horizontal="center" vertical="top" wrapText="1"/>
    </xf>
    <xf numFmtId="0" fontId="16" fillId="0" borderId="0" xfId="0" applyFont="1" applyAlignment="1">
      <alignment horizontal="center"/>
    </xf>
    <xf numFmtId="0" fontId="9" fillId="0" borderId="38" xfId="0" applyFont="1" applyBorder="1" applyAlignment="1">
      <alignment vertical="top" wrapText="1"/>
    </xf>
    <xf numFmtId="0" fontId="9" fillId="0" borderId="25" xfId="0" applyFont="1" applyBorder="1" applyAlignment="1">
      <alignment wrapText="1"/>
    </xf>
    <xf numFmtId="0" fontId="9" fillId="0" borderId="31" xfId="0" applyFont="1" applyBorder="1" applyAlignment="1">
      <alignment horizontal="justify" vertical="top" wrapText="1"/>
    </xf>
    <xf numFmtId="0" fontId="6" fillId="2" borderId="0" xfId="0" applyFont="1" applyFill="1" applyAlignment="1" applyProtection="1">
      <alignment horizontal="center"/>
      <protection locked="0"/>
    </xf>
    <xf numFmtId="0" fontId="6" fillId="2" borderId="1" xfId="0" applyFont="1" applyFill="1" applyBorder="1" applyAlignment="1" applyProtection="1">
      <alignment horizontal="center"/>
      <protection locked="0"/>
    </xf>
    <xf numFmtId="0" fontId="27" fillId="0" borderId="0" xfId="0" applyFont="1" applyAlignment="1">
      <alignment horizontal="center"/>
    </xf>
    <xf numFmtId="0" fontId="28" fillId="0" borderId="0" xfId="0" applyFont="1"/>
    <xf numFmtId="0" fontId="3" fillId="0" borderId="0" xfId="0" applyFont="1" applyAlignment="1">
      <alignment vertical="distributed" wrapText="1"/>
    </xf>
    <xf numFmtId="0" fontId="27" fillId="0" borderId="0" xfId="0" applyFont="1"/>
    <xf numFmtId="15" fontId="6" fillId="0" borderId="1" xfId="0" applyNumberFormat="1" applyFont="1" applyBorder="1" applyAlignment="1">
      <alignment horizontal="center"/>
    </xf>
    <xf numFmtId="49" fontId="6" fillId="2" borderId="1" xfId="0" applyNumberFormat="1" applyFont="1" applyFill="1" applyBorder="1" applyAlignment="1" applyProtection="1">
      <alignment horizontal="center"/>
      <protection locked="0"/>
    </xf>
    <xf numFmtId="0" fontId="31" fillId="0" borderId="0" xfId="0" applyFont="1"/>
    <xf numFmtId="0" fontId="25" fillId="0" borderId="0" xfId="0" applyFont="1" applyAlignment="1">
      <alignment horizontal="center" wrapText="1"/>
    </xf>
    <xf numFmtId="166" fontId="4" fillId="0" borderId="18" xfId="3" applyNumberFormat="1" applyFont="1" applyBorder="1" applyAlignment="1" applyProtection="1">
      <alignment horizontal="center"/>
    </xf>
    <xf numFmtId="0" fontId="8" fillId="2" borderId="39" xfId="0" applyFont="1" applyFill="1" applyBorder="1" applyAlignment="1" applyProtection="1">
      <alignment horizontal="center" vertical="top" wrapText="1"/>
      <protection locked="0"/>
    </xf>
    <xf numFmtId="0" fontId="12" fillId="4" borderId="6" xfId="0" applyFont="1" applyFill="1" applyBorder="1" applyAlignment="1">
      <alignment horizontal="right" vertical="top" wrapText="1"/>
    </xf>
    <xf numFmtId="0" fontId="12" fillId="4" borderId="9" xfId="0" applyFont="1" applyFill="1" applyBorder="1" applyAlignment="1">
      <alignment horizontal="right" vertical="top" wrapText="1"/>
    </xf>
    <xf numFmtId="0" fontId="6" fillId="0" borderId="0" xfId="0" applyFont="1" applyAlignment="1">
      <alignment horizontal="justify" vertical="distributed" wrapText="1"/>
    </xf>
    <xf numFmtId="164" fontId="4" fillId="2" borderId="10" xfId="2" applyNumberFormat="1" applyFont="1" applyFill="1" applyBorder="1" applyAlignment="1" applyProtection="1">
      <alignment vertical="top" wrapText="1"/>
      <protection locked="0"/>
    </xf>
    <xf numFmtId="49" fontId="6" fillId="0" borderId="0" xfId="0" applyNumberFormat="1" applyFont="1"/>
    <xf numFmtId="0" fontId="34" fillId="0" borderId="0" xfId="0" applyFont="1" applyAlignment="1">
      <alignment vertical="center"/>
    </xf>
    <xf numFmtId="0" fontId="27" fillId="0" borderId="0" xfId="0" applyFont="1" applyAlignment="1">
      <alignment horizontal="center" vertical="top"/>
    </xf>
    <xf numFmtId="0" fontId="0" fillId="0" borderId="0" xfId="0" applyAlignment="1">
      <alignment vertical="top"/>
    </xf>
    <xf numFmtId="0" fontId="0" fillId="0" borderId="0" xfId="0" applyAlignment="1">
      <alignment horizontal="center" vertical="top"/>
    </xf>
    <xf numFmtId="0" fontId="12" fillId="0" borderId="0" xfId="0" applyFont="1" applyAlignment="1">
      <alignment horizontal="center" vertical="top"/>
    </xf>
    <xf numFmtId="0" fontId="30" fillId="0" borderId="0" xfId="0" applyFont="1" applyAlignment="1">
      <alignment horizontal="center" vertical="top"/>
    </xf>
    <xf numFmtId="0" fontId="4" fillId="0" borderId="40" xfId="0" applyFont="1" applyBorder="1" applyAlignment="1">
      <alignment horizontal="center"/>
    </xf>
    <xf numFmtId="0" fontId="0" fillId="0" borderId="40" xfId="0" applyBorder="1" applyAlignment="1">
      <alignment horizontal="center"/>
    </xf>
    <xf numFmtId="164" fontId="12" fillId="0" borderId="28" xfId="2" applyNumberFormat="1" applyFont="1" applyBorder="1" applyAlignment="1" applyProtection="1">
      <alignment horizontal="right" vertical="top" wrapText="1"/>
    </xf>
    <xf numFmtId="0" fontId="35" fillId="0" borderId="0" xfId="0" applyFont="1"/>
    <xf numFmtId="0" fontId="36" fillId="0" borderId="0" xfId="0" applyFont="1"/>
    <xf numFmtId="0" fontId="4" fillId="6" borderId="35" xfId="0" applyFont="1" applyFill="1" applyBorder="1" applyAlignment="1">
      <alignment horizontal="center" vertical="top" wrapText="1"/>
    </xf>
    <xf numFmtId="0" fontId="4" fillId="6" borderId="29" xfId="0" applyFont="1" applyFill="1" applyBorder="1" applyAlignment="1">
      <alignment horizontal="center" vertical="top" wrapText="1"/>
    </xf>
    <xf numFmtId="0" fontId="30" fillId="6" borderId="0" xfId="0" applyFont="1" applyFill="1" applyAlignment="1">
      <alignment horizontal="right"/>
    </xf>
    <xf numFmtId="167" fontId="8" fillId="0" borderId="39" xfId="0" applyNumberFormat="1" applyFont="1" applyBorder="1" applyAlignment="1">
      <alignment horizontal="center" vertical="top" wrapText="1"/>
    </xf>
    <xf numFmtId="0" fontId="8" fillId="0" borderId="10" xfId="0" quotePrefix="1" applyFont="1" applyBorder="1" applyAlignment="1">
      <alignment horizontal="center" vertical="top" wrapText="1"/>
    </xf>
    <xf numFmtId="164" fontId="12" fillId="0" borderId="9" xfId="2" applyNumberFormat="1" applyFont="1" applyBorder="1" applyAlignment="1" applyProtection="1">
      <alignment horizontal="right" vertical="top" wrapText="1"/>
    </xf>
    <xf numFmtId="0" fontId="9" fillId="0" borderId="0" xfId="0" applyFont="1" applyAlignment="1">
      <alignment horizontal="center"/>
    </xf>
    <xf numFmtId="0" fontId="12" fillId="2" borderId="29" xfId="0" applyFont="1" applyFill="1" applyBorder="1" applyAlignment="1" applyProtection="1">
      <alignment vertical="top" wrapText="1"/>
      <protection locked="0"/>
    </xf>
    <xf numFmtId="0" fontId="12" fillId="2" borderId="28" xfId="0" applyFont="1" applyFill="1" applyBorder="1" applyAlignment="1" applyProtection="1">
      <alignment vertical="top" wrapText="1"/>
      <protection locked="0"/>
    </xf>
    <xf numFmtId="0" fontId="5" fillId="0" borderId="0" xfId="0" applyFont="1" applyAlignment="1">
      <alignment horizontal="center"/>
    </xf>
    <xf numFmtId="0" fontId="32" fillId="0" borderId="41" xfId="0" applyFont="1" applyBorder="1" applyAlignment="1">
      <alignment horizontal="justify" vertical="top" wrapText="1"/>
    </xf>
    <xf numFmtId="0" fontId="32" fillId="0" borderId="38" xfId="0" applyFont="1" applyBorder="1" applyAlignment="1">
      <alignment horizontal="justify" vertical="top" wrapText="1"/>
    </xf>
    <xf numFmtId="0" fontId="32" fillId="0" borderId="33" xfId="0" applyFont="1" applyBorder="1" applyAlignment="1">
      <alignment horizontal="center" vertical="top" wrapText="1"/>
    </xf>
    <xf numFmtId="0" fontId="32" fillId="0" borderId="41" xfId="0" applyFont="1" applyBorder="1" applyAlignment="1">
      <alignment vertical="top" wrapText="1"/>
    </xf>
    <xf numFmtId="0" fontId="32" fillId="0" borderId="42" xfId="0" applyFont="1" applyBorder="1" applyAlignment="1">
      <alignment vertical="top" wrapText="1"/>
    </xf>
    <xf numFmtId="0" fontId="32" fillId="3" borderId="41" xfId="0" applyFont="1" applyFill="1" applyBorder="1" applyAlignment="1">
      <alignment horizontal="justify" vertical="top" wrapText="1"/>
    </xf>
    <xf numFmtId="0" fontId="32" fillId="3" borderId="33" xfId="0" applyFont="1" applyFill="1" applyBorder="1" applyAlignment="1">
      <alignment horizontal="center" vertical="top" wrapText="1"/>
    </xf>
    <xf numFmtId="0" fontId="32" fillId="0" borderId="38" xfId="0" applyFont="1" applyBorder="1" applyAlignment="1">
      <alignment vertical="top" wrapText="1"/>
    </xf>
    <xf numFmtId="0" fontId="32" fillId="0" borderId="43" xfId="0" applyFont="1" applyBorder="1" applyAlignment="1">
      <alignment vertical="top" wrapText="1"/>
    </xf>
    <xf numFmtId="0" fontId="32" fillId="0" borderId="42" xfId="0" applyFont="1" applyBorder="1" applyAlignment="1">
      <alignment horizontal="justify" vertical="top" wrapText="1"/>
    </xf>
    <xf numFmtId="0" fontId="32" fillId="0" borderId="32" xfId="0" applyFont="1" applyBorder="1" applyAlignment="1">
      <alignment vertical="top" wrapText="1"/>
    </xf>
    <xf numFmtId="164" fontId="32" fillId="0" borderId="32" xfId="2" applyNumberFormat="1" applyFont="1" applyFill="1" applyBorder="1" applyAlignment="1" applyProtection="1">
      <alignment vertical="top" wrapText="1"/>
    </xf>
    <xf numFmtId="0" fontId="32" fillId="0" borderId="32" xfId="0" applyFont="1" applyBorder="1" applyAlignment="1">
      <alignment horizontal="justify" vertical="top" wrapText="1"/>
    </xf>
    <xf numFmtId="0" fontId="32" fillId="3" borderId="33" xfId="0" applyFont="1" applyFill="1" applyBorder="1" applyAlignment="1">
      <alignment horizontal="justify" vertical="top" wrapText="1"/>
    </xf>
    <xf numFmtId="0" fontId="33" fillId="0" borderId="41" xfId="0" applyFont="1" applyBorder="1" applyAlignment="1">
      <alignment vertical="top" wrapText="1"/>
    </xf>
    <xf numFmtId="0" fontId="32" fillId="0" borderId="25" xfId="0" applyFont="1" applyBorder="1" applyAlignment="1">
      <alignment horizontal="justify" vertical="top" wrapText="1"/>
    </xf>
    <xf numFmtId="0" fontId="32" fillId="0" borderId="26" xfId="0" applyFont="1" applyBorder="1" applyAlignment="1">
      <alignment horizontal="center" vertical="top"/>
    </xf>
    <xf numFmtId="0" fontId="32" fillId="0" borderId="33" xfId="0" applyFont="1" applyBorder="1" applyAlignment="1">
      <alignment horizontal="center" vertical="top"/>
    </xf>
    <xf numFmtId="0" fontId="32" fillId="0" borderId="25" xfId="0" applyFont="1" applyBorder="1" applyAlignment="1">
      <alignment horizontal="center" vertical="top"/>
    </xf>
    <xf numFmtId="0" fontId="32" fillId="0" borderId="44" xfId="0" applyFont="1" applyBorder="1" applyAlignment="1">
      <alignment horizontal="center" vertical="top"/>
    </xf>
    <xf numFmtId="0" fontId="6" fillId="0" borderId="0" xfId="0" applyFont="1" applyAlignment="1">
      <alignment wrapText="1"/>
    </xf>
    <xf numFmtId="0" fontId="3" fillId="0" borderId="0" xfId="0" applyFont="1" applyAlignment="1">
      <alignment horizontal="left" wrapText="1"/>
    </xf>
    <xf numFmtId="0" fontId="3" fillId="0" borderId="23" xfId="0" applyFont="1" applyBorder="1" applyAlignment="1">
      <alignment horizontal="center"/>
    </xf>
    <xf numFmtId="164" fontId="12" fillId="2" borderId="28" xfId="2" applyNumberFormat="1" applyFont="1" applyFill="1" applyBorder="1" applyAlignment="1" applyProtection="1">
      <alignment vertical="top" wrapText="1"/>
      <protection locked="0"/>
    </xf>
    <xf numFmtId="164" fontId="12" fillId="2" borderId="29" xfId="2" applyNumberFormat="1" applyFont="1" applyFill="1" applyBorder="1" applyAlignment="1" applyProtection="1">
      <alignment vertical="top" wrapText="1"/>
      <protection locked="0"/>
    </xf>
    <xf numFmtId="0" fontId="4" fillId="0" borderId="0" xfId="0" applyFont="1" applyAlignment="1">
      <alignment horizontal="center"/>
    </xf>
    <xf numFmtId="0" fontId="32" fillId="0" borderId="42" xfId="0" applyFont="1" applyBorder="1" applyAlignment="1">
      <alignment horizontal="left" vertical="top" wrapText="1"/>
    </xf>
    <xf numFmtId="0" fontId="12" fillId="0" borderId="0" xfId="0" applyFont="1" applyAlignment="1">
      <alignment horizontal="center"/>
    </xf>
    <xf numFmtId="0" fontId="6" fillId="0" borderId="0" xfId="0" applyFont="1" applyAlignment="1">
      <alignment horizontal="justify" wrapText="1"/>
    </xf>
    <xf numFmtId="0" fontId="25" fillId="0" borderId="0" xfId="0" applyFont="1" applyAlignment="1">
      <alignment horizontal="center"/>
    </xf>
    <xf numFmtId="0" fontId="18" fillId="0" borderId="0" xfId="0" applyFont="1" applyAlignment="1">
      <alignment horizontal="center"/>
    </xf>
    <xf numFmtId="49" fontId="6" fillId="0" borderId="3" xfId="0" applyNumberFormat="1" applyFont="1" applyBorder="1"/>
    <xf numFmtId="0" fontId="18" fillId="0" borderId="0" xfId="0" applyFont="1" applyAlignment="1">
      <alignment horizontal="justify"/>
    </xf>
    <xf numFmtId="0" fontId="14" fillId="0" borderId="0" xfId="0" applyFont="1"/>
    <xf numFmtId="0" fontId="22" fillId="0" borderId="0" xfId="0" applyFont="1"/>
    <xf numFmtId="0" fontId="15" fillId="0" borderId="0" xfId="0" applyFont="1" applyAlignment="1">
      <alignment horizontal="left"/>
    </xf>
    <xf numFmtId="49" fontId="6" fillId="0" borderId="0" xfId="0" applyNumberFormat="1" applyFont="1" applyAlignment="1">
      <alignment horizontal="center" vertical="top"/>
    </xf>
    <xf numFmtId="0" fontId="3" fillId="0" borderId="0" xfId="0" applyFont="1" applyAlignment="1">
      <alignment horizontal="justify" vertical="distributed" wrapText="1"/>
    </xf>
    <xf numFmtId="0" fontId="32" fillId="0" borderId="41" xfId="0" applyFont="1" applyBorder="1" applyAlignment="1">
      <alignment horizontal="left" vertical="top" wrapText="1"/>
    </xf>
    <xf numFmtId="0" fontId="1" fillId="0" borderId="0" xfId="4"/>
    <xf numFmtId="0" fontId="18" fillId="0" borderId="0" xfId="4" applyFont="1"/>
    <xf numFmtId="0" fontId="6" fillId="0" borderId="0" xfId="4" applyFont="1" applyAlignment="1">
      <alignment horizontal="center" vertical="top"/>
    </xf>
    <xf numFmtId="0" fontId="15" fillId="0" borderId="0" xfId="4" applyFont="1"/>
    <xf numFmtId="0" fontId="4" fillId="0" borderId="0" xfId="4" applyFont="1"/>
    <xf numFmtId="0" fontId="6" fillId="0" borderId="0" xfId="4" applyFont="1" applyAlignment="1">
      <alignment horizontal="center"/>
    </xf>
    <xf numFmtId="0" fontId="6" fillId="0" borderId="0" xfId="4" applyFont="1"/>
    <xf numFmtId="0" fontId="6" fillId="0" borderId="0" xfId="4" applyFont="1" applyAlignment="1">
      <alignment horizontal="right"/>
    </xf>
    <xf numFmtId="0" fontId="6" fillId="2" borderId="6" xfId="4" applyFont="1" applyFill="1" applyBorder="1" applyAlignment="1" applyProtection="1">
      <alignment horizontal="center"/>
      <protection locked="0"/>
    </xf>
    <xf numFmtId="0" fontId="3" fillId="0" borderId="0" xfId="4" applyFont="1" applyAlignment="1">
      <alignment horizontal="center" vertical="top"/>
    </xf>
    <xf numFmtId="0" fontId="1" fillId="0" borderId="0" xfId="4" applyAlignment="1">
      <alignment horizontal="right"/>
    </xf>
    <xf numFmtId="0" fontId="3" fillId="0" borderId="0" xfId="4" applyFont="1" applyAlignment="1">
      <alignment horizontal="left"/>
    </xf>
    <xf numFmtId="0" fontId="6" fillId="0" borderId="0" xfId="4" applyFont="1" applyAlignment="1">
      <alignment horizontal="left"/>
    </xf>
    <xf numFmtId="0" fontId="3" fillId="0" borderId="0" xfId="4" applyFont="1" applyAlignment="1">
      <alignment horizontal="left" vertical="top"/>
    </xf>
    <xf numFmtId="0" fontId="3" fillId="0" borderId="0" xfId="4" applyFont="1" applyAlignment="1">
      <alignment horizontal="center"/>
    </xf>
    <xf numFmtId="0" fontId="6" fillId="0" borderId="0" xfId="0" applyFont="1" applyAlignment="1">
      <alignment horizontal="left"/>
    </xf>
    <xf numFmtId="0" fontId="0" fillId="0" borderId="0" xfId="0" applyAlignment="1">
      <alignment horizontal="center"/>
    </xf>
    <xf numFmtId="0" fontId="0" fillId="0" borderId="0" xfId="0" applyAlignment="1">
      <alignment horizontal="center" vertical="top"/>
    </xf>
    <xf numFmtId="0" fontId="12" fillId="0" borderId="0" xfId="0" applyFont="1" applyAlignment="1">
      <alignment horizontal="center" vertical="top"/>
    </xf>
    <xf numFmtId="0" fontId="3" fillId="0" borderId="0" xfId="0" applyFont="1" applyAlignment="1">
      <alignment horizontal="left"/>
    </xf>
    <xf numFmtId="0" fontId="6" fillId="0" borderId="0" xfId="0" applyFont="1" applyAlignment="1">
      <alignment horizontal="justify" vertical="distributed" wrapText="1"/>
    </xf>
    <xf numFmtId="0" fontId="6" fillId="0" borderId="0" xfId="0" applyFont="1" applyAlignment="1">
      <alignment horizontal="center"/>
    </xf>
    <xf numFmtId="0" fontId="27" fillId="0" borderId="0" xfId="0" applyFont="1" applyAlignment="1">
      <alignment horizontal="center"/>
    </xf>
    <xf numFmtId="0" fontId="3" fillId="0" borderId="0" xfId="0" applyFont="1" applyAlignment="1">
      <alignment horizontal="center"/>
    </xf>
    <xf numFmtId="0" fontId="6" fillId="0" borderId="0" xfId="0" applyFont="1" applyAlignment="1">
      <alignment horizontal="left" vertical="distributed" wrapText="1"/>
    </xf>
    <xf numFmtId="0" fontId="6" fillId="0" borderId="0" xfId="0" applyFont="1" applyAlignment="1">
      <alignment horizontal="justify" vertical="top" wrapText="1"/>
    </xf>
    <xf numFmtId="0" fontId="6" fillId="0" borderId="0" xfId="0" applyFont="1" applyAlignment="1">
      <alignment horizontal="center" vertical="top"/>
    </xf>
    <xf numFmtId="0" fontId="6" fillId="0" borderId="0" xfId="0" applyFont="1" applyAlignment="1">
      <alignment horizontal="justify" wrapText="1"/>
    </xf>
    <xf numFmtId="0" fontId="3" fillId="0" borderId="0" xfId="0" applyFont="1" applyAlignment="1">
      <alignment horizontal="justify" vertical="distributed" wrapText="1"/>
    </xf>
    <xf numFmtId="0" fontId="28" fillId="0" borderId="0" xfId="0" applyFont="1" applyAlignment="1">
      <alignment horizontal="center"/>
    </xf>
    <xf numFmtId="0" fontId="17" fillId="0" borderId="0" xfId="0" applyFont="1" applyAlignment="1">
      <alignment horizontal="justify" vertical="distributed" wrapText="1"/>
    </xf>
    <xf numFmtId="0" fontId="13" fillId="0" borderId="50"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0" xfId="0" applyFont="1" applyAlignment="1">
      <alignment horizontal="center" vertical="center" wrapText="1"/>
    </xf>
    <xf numFmtId="0" fontId="13" fillId="0" borderId="3"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52" xfId="0" applyFont="1" applyBorder="1" applyAlignment="1">
      <alignment horizontal="center" vertical="center" wrapText="1"/>
    </xf>
    <xf numFmtId="0" fontId="3" fillId="0" borderId="23" xfId="0" applyFont="1" applyBorder="1" applyAlignment="1">
      <alignment horizontal="center"/>
    </xf>
    <xf numFmtId="0" fontId="7" fillId="0" borderId="15" xfId="0" applyFont="1" applyBorder="1" applyAlignment="1">
      <alignment vertical="top" wrapText="1"/>
    </xf>
    <xf numFmtId="0" fontId="7" fillId="0" borderId="51" xfId="0" applyFont="1" applyBorder="1" applyAlignment="1">
      <alignment vertical="top" wrapText="1"/>
    </xf>
    <xf numFmtId="0" fontId="13" fillId="0" borderId="16" xfId="0" applyFont="1" applyBorder="1" applyAlignment="1">
      <alignment horizontal="center" vertical="top" wrapText="1"/>
    </xf>
    <xf numFmtId="0" fontId="13" fillId="0" borderId="0" xfId="0" applyFont="1" applyAlignment="1">
      <alignment horizontal="center" vertical="top" wrapText="1"/>
    </xf>
    <xf numFmtId="0" fontId="0" fillId="0" borderId="16" xfId="0" applyBorder="1" applyAlignment="1">
      <alignment horizontal="center" vertical="top" wrapText="1"/>
    </xf>
    <xf numFmtId="0" fontId="0" fillId="0" borderId="0" xfId="0" applyAlignment="1">
      <alignment horizontal="center" vertical="top" wrapText="1"/>
    </xf>
    <xf numFmtId="0" fontId="3" fillId="0" borderId="0" xfId="0" applyFont="1" applyAlignment="1">
      <alignment horizontal="left" wrapText="1"/>
    </xf>
    <xf numFmtId="49" fontId="6" fillId="2" borderId="18" xfId="0" applyNumberFormat="1" applyFont="1" applyFill="1" applyBorder="1" applyAlignment="1" applyProtection="1">
      <alignment horizontal="left"/>
      <protection locked="0"/>
    </xf>
    <xf numFmtId="0" fontId="6" fillId="0" borderId="1" xfId="0" applyFont="1" applyBorder="1" applyAlignment="1">
      <alignment horizontal="left"/>
    </xf>
    <xf numFmtId="0" fontId="6" fillId="0" borderId="23" xfId="0" applyFont="1" applyBorder="1" applyAlignment="1">
      <alignment horizontal="center"/>
    </xf>
    <xf numFmtId="49" fontId="6" fillId="2" borderId="1" xfId="0" applyNumberFormat="1" applyFont="1" applyFill="1" applyBorder="1" applyAlignment="1" applyProtection="1">
      <alignment horizontal="left"/>
      <protection locked="0"/>
    </xf>
    <xf numFmtId="0" fontId="6" fillId="0" borderId="18" xfId="0" applyFont="1" applyBorder="1" applyAlignment="1">
      <alignment horizontal="left"/>
    </xf>
    <xf numFmtId="0" fontId="6" fillId="2" borderId="18" xfId="0" applyFont="1" applyFill="1" applyBorder="1" applyAlignment="1" applyProtection="1">
      <alignment horizontal="left"/>
      <protection locked="0"/>
    </xf>
    <xf numFmtId="164" fontId="12" fillId="0" borderId="35" xfId="2" applyNumberFormat="1" applyFont="1" applyFill="1" applyBorder="1" applyAlignment="1" applyProtection="1">
      <alignment vertical="top" wrapText="1"/>
    </xf>
    <xf numFmtId="164" fontId="12" fillId="0" borderId="32" xfId="2" applyNumberFormat="1" applyFont="1" applyFill="1" applyBorder="1" applyAlignment="1" applyProtection="1">
      <alignment vertical="top" wrapText="1"/>
    </xf>
    <xf numFmtId="0" fontId="10" fillId="4" borderId="47" xfId="0" applyFont="1" applyFill="1" applyBorder="1" applyAlignment="1">
      <alignment horizontal="right" vertical="top" wrapText="1"/>
    </xf>
    <xf numFmtId="0" fontId="10" fillId="4" borderId="33" xfId="0" applyFont="1" applyFill="1" applyBorder="1" applyAlignment="1">
      <alignment horizontal="right" vertical="top" wrapText="1"/>
    </xf>
    <xf numFmtId="164" fontId="12" fillId="2" borderId="35" xfId="2" applyNumberFormat="1" applyFont="1" applyFill="1" applyBorder="1" applyAlignment="1" applyProtection="1">
      <alignment vertical="top" wrapText="1"/>
      <protection locked="0"/>
    </xf>
    <xf numFmtId="164" fontId="12" fillId="2" borderId="32" xfId="2" applyNumberFormat="1" applyFont="1" applyFill="1" applyBorder="1" applyAlignment="1" applyProtection="1">
      <alignment vertical="top" wrapText="1"/>
      <protection locked="0"/>
    </xf>
    <xf numFmtId="0" fontId="9" fillId="4" borderId="47" xfId="0" applyFont="1" applyFill="1" applyBorder="1" applyAlignment="1">
      <alignment horizontal="right" vertical="top" wrapText="1"/>
    </xf>
    <xf numFmtId="0" fontId="9" fillId="4" borderId="33" xfId="0" applyFont="1" applyFill="1" applyBorder="1" applyAlignment="1">
      <alignment horizontal="right" vertical="top" wrapText="1"/>
    </xf>
    <xf numFmtId="0" fontId="10" fillId="4" borderId="49" xfId="0" applyFont="1" applyFill="1" applyBorder="1" applyAlignment="1">
      <alignment horizontal="right" vertical="top" wrapText="1"/>
    </xf>
    <xf numFmtId="0" fontId="10" fillId="4" borderId="44" xfId="0" applyFont="1" applyFill="1" applyBorder="1" applyAlignment="1">
      <alignment horizontal="right" vertical="top" wrapText="1"/>
    </xf>
    <xf numFmtId="42" fontId="12" fillId="0" borderId="47" xfId="2" applyNumberFormat="1" applyFont="1" applyBorder="1" applyAlignment="1" applyProtection="1">
      <alignment horizontal="right" vertical="top" wrapText="1"/>
    </xf>
    <xf numFmtId="42" fontId="12" fillId="0" borderId="33" xfId="2" applyNumberFormat="1" applyFont="1" applyBorder="1" applyAlignment="1" applyProtection="1">
      <alignment horizontal="right" vertical="top" wrapText="1"/>
    </xf>
    <xf numFmtId="39" fontId="12" fillId="2" borderId="47" xfId="1" applyNumberFormat="1" applyFont="1" applyFill="1" applyBorder="1" applyAlignment="1" applyProtection="1">
      <alignment horizontal="right" vertical="top" wrapText="1"/>
      <protection locked="0"/>
    </xf>
    <xf numFmtId="39" fontId="12" fillId="2" borderId="33" xfId="1" applyNumberFormat="1" applyFont="1" applyFill="1" applyBorder="1" applyAlignment="1" applyProtection="1">
      <alignment horizontal="right" vertical="top" wrapText="1"/>
      <protection locked="0"/>
    </xf>
    <xf numFmtId="0" fontId="4" fillId="0" borderId="3" xfId="0" applyFont="1" applyBorder="1" applyAlignment="1" applyProtection="1">
      <alignment wrapText="1"/>
      <protection locked="0"/>
    </xf>
    <xf numFmtId="0" fontId="4" fillId="0" borderId="4" xfId="0" applyFont="1" applyBorder="1" applyAlignment="1" applyProtection="1">
      <alignment wrapText="1"/>
      <protection locked="0"/>
    </xf>
    <xf numFmtId="164" fontId="12" fillId="2" borderId="48" xfId="2" applyNumberFormat="1" applyFont="1" applyFill="1" applyBorder="1" applyAlignment="1" applyProtection="1">
      <alignment vertical="top" wrapText="1"/>
      <protection locked="0"/>
    </xf>
    <xf numFmtId="164" fontId="12" fillId="2" borderId="10" xfId="2" applyNumberFormat="1" applyFont="1" applyFill="1" applyBorder="1" applyAlignment="1" applyProtection="1">
      <alignment vertical="top" wrapText="1"/>
      <protection locked="0"/>
    </xf>
    <xf numFmtId="0" fontId="4" fillId="0" borderId="2" xfId="0" applyFont="1" applyBorder="1" applyAlignment="1" applyProtection="1">
      <alignment wrapText="1"/>
      <protection locked="0"/>
    </xf>
    <xf numFmtId="0" fontId="9" fillId="4" borderId="35" xfId="0" applyFont="1" applyFill="1" applyBorder="1" applyAlignment="1">
      <alignment vertical="top" wrapText="1"/>
    </xf>
    <xf numFmtId="0" fontId="9" fillId="4" borderId="32" xfId="0" applyFont="1" applyFill="1" applyBorder="1" applyAlignment="1">
      <alignment vertical="top" wrapText="1"/>
    </xf>
    <xf numFmtId="164" fontId="12" fillId="2" borderId="39" xfId="2" applyNumberFormat="1" applyFont="1" applyFill="1" applyBorder="1" applyAlignment="1" applyProtection="1">
      <alignment vertical="top" wrapText="1"/>
      <protection locked="0"/>
    </xf>
    <xf numFmtId="164" fontId="12" fillId="2" borderId="25" xfId="2" applyNumberFormat="1" applyFont="1" applyFill="1" applyBorder="1" applyAlignment="1" applyProtection="1">
      <alignment vertical="top" wrapText="1"/>
      <protection locked="0"/>
    </xf>
    <xf numFmtId="42" fontId="12" fillId="2" borderId="28" xfId="2" applyNumberFormat="1" applyFont="1" applyFill="1" applyBorder="1" applyAlignment="1" applyProtection="1">
      <alignment vertical="top" wrapText="1"/>
      <protection locked="0"/>
    </xf>
    <xf numFmtId="42" fontId="12" fillId="2" borderId="5" xfId="2" applyNumberFormat="1" applyFont="1" applyFill="1" applyBorder="1" applyAlignment="1" applyProtection="1">
      <alignment vertical="top" wrapText="1"/>
      <protection locked="0"/>
    </xf>
    <xf numFmtId="164" fontId="12" fillId="2" borderId="28" xfId="2" applyNumberFormat="1" applyFont="1" applyFill="1" applyBorder="1" applyAlignment="1" applyProtection="1">
      <alignment vertical="top" wrapText="1"/>
      <protection locked="0"/>
    </xf>
    <xf numFmtId="164" fontId="12" fillId="2" borderId="5" xfId="2" applyNumberFormat="1" applyFont="1" applyFill="1" applyBorder="1" applyAlignment="1" applyProtection="1">
      <alignment vertical="top" wrapText="1"/>
      <protection locked="0"/>
    </xf>
    <xf numFmtId="0" fontId="13" fillId="0" borderId="26" xfId="0" applyFont="1" applyBorder="1" applyAlignment="1">
      <alignment horizontal="center" vertical="top" wrapText="1"/>
    </xf>
    <xf numFmtId="0" fontId="13" fillId="0" borderId="38" xfId="0" applyFont="1" applyBorder="1" applyAlignment="1">
      <alignment horizontal="center" vertical="top" wrapText="1"/>
    </xf>
    <xf numFmtId="0" fontId="13" fillId="0" borderId="25" xfId="0" applyFont="1" applyBorder="1" applyAlignment="1">
      <alignment horizontal="center" vertical="top" wrapText="1"/>
    </xf>
    <xf numFmtId="0" fontId="9" fillId="5" borderId="39" xfId="0" applyFont="1" applyFill="1" applyBorder="1" applyAlignment="1" applyProtection="1">
      <alignment horizontal="center" vertical="top" wrapText="1"/>
      <protection locked="0"/>
    </xf>
    <xf numFmtId="0" fontId="9" fillId="5" borderId="25" xfId="0" applyFont="1" applyFill="1" applyBorder="1" applyAlignment="1" applyProtection="1">
      <alignment horizontal="center" vertical="top" wrapText="1"/>
      <protection locked="0"/>
    </xf>
    <xf numFmtId="164" fontId="12" fillId="2" borderId="29" xfId="2" applyNumberFormat="1" applyFont="1" applyFill="1" applyBorder="1" applyAlignment="1" applyProtection="1">
      <alignment vertical="top" wrapText="1"/>
      <protection locked="0"/>
    </xf>
    <xf numFmtId="49" fontId="4" fillId="0" borderId="36" xfId="0" applyNumberFormat="1" applyFont="1" applyBorder="1" applyAlignment="1">
      <alignment horizontal="center" vertical="top" wrapText="1"/>
    </xf>
    <xf numFmtId="49" fontId="4" fillId="0" borderId="45" xfId="0" applyNumberFormat="1" applyFont="1" applyBorder="1" applyAlignment="1">
      <alignment horizontal="center" vertical="top" wrapText="1"/>
    </xf>
    <xf numFmtId="164" fontId="12" fillId="2" borderId="40" xfId="2" applyNumberFormat="1" applyFont="1" applyFill="1" applyBorder="1" applyAlignment="1" applyProtection="1">
      <alignment vertical="top" wrapText="1"/>
      <protection locked="0"/>
    </xf>
    <xf numFmtId="164" fontId="12" fillId="2" borderId="26" xfId="2" applyNumberFormat="1" applyFont="1" applyFill="1" applyBorder="1" applyAlignment="1" applyProtection="1">
      <alignment vertical="top" wrapText="1"/>
      <protection locked="0"/>
    </xf>
    <xf numFmtId="164" fontId="12" fillId="2" borderId="46" xfId="2" applyNumberFormat="1" applyFont="1" applyFill="1" applyBorder="1" applyAlignment="1" applyProtection="1">
      <alignment vertical="top" wrapText="1"/>
      <protection locked="0"/>
    </xf>
    <xf numFmtId="0" fontId="11" fillId="4" borderId="47" xfId="0" applyFont="1" applyFill="1" applyBorder="1" applyAlignment="1">
      <alignment horizontal="right" vertical="top" wrapText="1"/>
    </xf>
    <xf numFmtId="0" fontId="11" fillId="4" borderId="33" xfId="0" applyFont="1" applyFill="1" applyBorder="1" applyAlignment="1">
      <alignment horizontal="right" vertical="top" wrapText="1"/>
    </xf>
    <xf numFmtId="0" fontId="6" fillId="0" borderId="0" xfId="4" applyFont="1" applyAlignment="1">
      <alignment horizontal="justify" vertical="center"/>
    </xf>
    <xf numFmtId="0" fontId="6" fillId="0" borderId="0" xfId="4" applyFont="1" applyAlignment="1">
      <alignment horizontal="center"/>
    </xf>
    <xf numFmtId="0" fontId="18" fillId="0" borderId="0" xfId="4" applyFont="1" applyAlignment="1">
      <alignment horizontal="center"/>
    </xf>
    <xf numFmtId="0" fontId="1" fillId="0" borderId="0" xfId="4" applyAlignment="1">
      <alignment horizontal="right"/>
    </xf>
    <xf numFmtId="0" fontId="3" fillId="0" borderId="0" xfId="4" applyFont="1" applyAlignment="1">
      <alignment horizontal="left"/>
    </xf>
    <xf numFmtId="0" fontId="1" fillId="0" borderId="0" xfId="4" applyAlignment="1">
      <alignment horizontal="center"/>
    </xf>
    <xf numFmtId="0" fontId="6" fillId="0" borderId="0" xfId="4" applyFont="1" applyAlignment="1">
      <alignment horizontal="justify" vertical="top" wrapText="1"/>
    </xf>
    <xf numFmtId="0" fontId="6" fillId="0" borderId="0" xfId="4" applyFont="1" applyAlignment="1">
      <alignment horizontal="left" vertical="top" wrapText="1"/>
    </xf>
    <xf numFmtId="0" fontId="4" fillId="0" borderId="0" xfId="4" applyFont="1" applyAlignment="1">
      <alignment horizontal="left"/>
    </xf>
    <xf numFmtId="0" fontId="6" fillId="2" borderId="0" xfId="4" applyFont="1" applyFill="1" applyAlignment="1" applyProtection="1">
      <alignment horizontal="justify" vertical="top" wrapText="1"/>
      <protection locked="0"/>
    </xf>
    <xf numFmtId="0" fontId="4" fillId="0" borderId="0" xfId="4" applyFont="1" applyAlignment="1">
      <alignment horizontal="center"/>
    </xf>
    <xf numFmtId="0" fontId="4" fillId="0" borderId="0" xfId="4" applyFont="1"/>
    <xf numFmtId="0" fontId="6" fillId="0" borderId="0" xfId="4" applyFont="1" applyAlignment="1">
      <alignment horizontal="justify" vertical="center" wrapText="1"/>
    </xf>
    <xf numFmtId="0" fontId="6" fillId="0" borderId="0" xfId="4" applyFont="1"/>
    <xf numFmtId="0" fontId="6" fillId="0" borderId="0" xfId="4" applyFont="1" applyAlignment="1">
      <alignment horizontal="justify" vertical="center" shrinkToFit="1"/>
    </xf>
    <xf numFmtId="0" fontId="6" fillId="0" borderId="0" xfId="4" applyFont="1" applyAlignment="1">
      <alignment horizontal="left"/>
    </xf>
    <xf numFmtId="0" fontId="3" fillId="0" borderId="0" xfId="4" applyFont="1" applyAlignment="1">
      <alignment horizontal="justify" vertical="center" wrapText="1"/>
    </xf>
    <xf numFmtId="0" fontId="3" fillId="0" borderId="0" xfId="4" applyFont="1" applyAlignment="1">
      <alignment horizontal="center"/>
    </xf>
    <xf numFmtId="0" fontId="9" fillId="0" borderId="15" xfId="0" applyFont="1" applyBorder="1" applyAlignment="1">
      <alignment horizontal="center" vertical="top" wrapText="1"/>
    </xf>
    <xf numFmtId="0" fontId="9" fillId="0" borderId="31" xfId="0" applyFont="1" applyBorder="1" applyAlignment="1">
      <alignment horizontal="center" vertical="top" wrapText="1"/>
    </xf>
    <xf numFmtId="0" fontId="32" fillId="0" borderId="42" xfId="0" applyFont="1" applyBorder="1" applyAlignment="1">
      <alignment horizontal="left" vertical="top" wrapText="1"/>
    </xf>
    <xf numFmtId="0" fontId="32" fillId="0" borderId="32" xfId="0" applyFont="1" applyBorder="1" applyAlignment="1">
      <alignment horizontal="left" vertical="top" wrapText="1"/>
    </xf>
    <xf numFmtId="0" fontId="23" fillId="0" borderId="51" xfId="0" applyFont="1" applyBorder="1" applyAlignment="1">
      <alignment horizontal="center"/>
    </xf>
    <xf numFmtId="0" fontId="33" fillId="0" borderId="41" xfId="0" applyFont="1" applyBorder="1" applyAlignment="1">
      <alignment horizontal="left" vertical="top" wrapText="1"/>
    </xf>
    <xf numFmtId="0" fontId="33" fillId="0" borderId="33" xfId="0" applyFont="1" applyBorder="1" applyAlignment="1">
      <alignment horizontal="left" vertical="top" wrapText="1"/>
    </xf>
    <xf numFmtId="0" fontId="33" fillId="0" borderId="41" xfId="0" applyFont="1" applyBorder="1" applyAlignment="1">
      <alignment horizontal="left" vertical="top"/>
    </xf>
    <xf numFmtId="0" fontId="33" fillId="0" borderId="33" xfId="0" applyFont="1" applyBorder="1" applyAlignment="1">
      <alignment horizontal="left" vertical="top"/>
    </xf>
    <xf numFmtId="0" fontId="0" fillId="0" borderId="0" xfId="0" applyAlignment="1">
      <alignment horizontal="right"/>
    </xf>
    <xf numFmtId="0" fontId="6" fillId="0" borderId="53" xfId="0" applyFont="1" applyBorder="1" applyAlignment="1">
      <alignment horizontal="center"/>
    </xf>
    <xf numFmtId="0" fontId="4" fillId="0" borderId="53" xfId="0" applyFont="1" applyBorder="1" applyAlignment="1">
      <alignment horizontal="right"/>
    </xf>
    <xf numFmtId="49" fontId="3" fillId="0" borderId="0" xfId="0" applyNumberFormat="1" applyFont="1" applyAlignment="1">
      <alignment horizontal="center"/>
    </xf>
    <xf numFmtId="0" fontId="18" fillId="0" borderId="0" xfId="0" applyFont="1" applyAlignment="1">
      <alignment horizontal="center"/>
    </xf>
    <xf numFmtId="0" fontId="23" fillId="0" borderId="0" xfId="0" applyFont="1" applyAlignment="1">
      <alignment horizontal="center"/>
    </xf>
    <xf numFmtId="0" fontId="12" fillId="0" borderId="53" xfId="0" applyFont="1" applyBorder="1" applyAlignment="1">
      <alignment horizontal="center"/>
    </xf>
    <xf numFmtId="0" fontId="33" fillId="0" borderId="25" xfId="0" applyFont="1" applyBorder="1" applyAlignment="1">
      <alignment horizontal="left" vertical="top" wrapText="1"/>
    </xf>
    <xf numFmtId="0" fontId="12" fillId="0" borderId="1" xfId="0" applyFont="1" applyBorder="1" applyAlignment="1">
      <alignment horizontal="center"/>
    </xf>
    <xf numFmtId="0" fontId="6" fillId="0" borderId="1" xfId="0" applyFont="1" applyBorder="1" applyAlignment="1">
      <alignment horizontal="center"/>
    </xf>
    <xf numFmtId="0" fontId="3" fillId="2" borderId="1" xfId="0" applyFont="1" applyFill="1" applyBorder="1" applyAlignment="1" applyProtection="1">
      <alignment horizontal="center"/>
      <protection locked="0"/>
    </xf>
    <xf numFmtId="0" fontId="4" fillId="0" borderId="0" xfId="0" applyFont="1" applyAlignment="1">
      <alignment horizontal="right"/>
    </xf>
    <xf numFmtId="0" fontId="12" fillId="2" borderId="0" xfId="0" applyFont="1" applyFill="1" applyAlignment="1" applyProtection="1">
      <alignment horizontal="justify" vertical="top" wrapText="1"/>
      <protection locked="0"/>
    </xf>
    <xf numFmtId="0" fontId="12" fillId="0" borderId="0" xfId="0" applyFont="1" applyAlignment="1">
      <alignment horizontal="left"/>
    </xf>
    <xf numFmtId="0" fontId="12" fillId="0" borderId="1" xfId="0" applyFont="1" applyBorder="1" applyAlignment="1">
      <alignment horizontal="left"/>
    </xf>
    <xf numFmtId="0" fontId="12" fillId="2" borderId="18" xfId="0" applyFont="1" applyFill="1" applyBorder="1" applyAlignment="1" applyProtection="1">
      <alignment horizontal="left"/>
      <protection locked="0"/>
    </xf>
    <xf numFmtId="0" fontId="12" fillId="0" borderId="0" xfId="0" applyFont="1" applyAlignment="1">
      <alignment horizontal="center"/>
    </xf>
    <xf numFmtId="0" fontId="6" fillId="0" borderId="0" xfId="0" applyFont="1" applyAlignment="1">
      <alignment horizontal="right"/>
    </xf>
    <xf numFmtId="0" fontId="9" fillId="0" borderId="54" xfId="0" applyFont="1" applyBorder="1" applyAlignment="1">
      <alignment horizontal="justify" vertical="top" wrapText="1"/>
    </xf>
    <xf numFmtId="0" fontId="9" fillId="0" borderId="41" xfId="0" applyFont="1" applyBorder="1" applyAlignment="1">
      <alignment horizontal="justify" vertical="top" wrapText="1"/>
    </xf>
    <xf numFmtId="164" fontId="23" fillId="0" borderId="0" xfId="0" applyNumberFormat="1" applyFont="1" applyAlignment="1">
      <alignment horizontal="center"/>
    </xf>
    <xf numFmtId="164" fontId="23" fillId="0" borderId="51" xfId="0" applyNumberFormat="1" applyFont="1" applyBorder="1" applyAlignment="1">
      <alignment horizontal="center"/>
    </xf>
    <xf numFmtId="0" fontId="32" fillId="3" borderId="41" xfId="0" applyFont="1" applyFill="1" applyBorder="1" applyAlignment="1">
      <alignment horizontal="left" vertical="top" wrapText="1"/>
    </xf>
    <xf numFmtId="0" fontId="32" fillId="3" borderId="33" xfId="0" applyFont="1" applyFill="1" applyBorder="1" applyAlignment="1">
      <alignment horizontal="left" vertical="top" wrapText="1"/>
    </xf>
    <xf numFmtId="0" fontId="6" fillId="2" borderId="0" xfId="0" applyFont="1" applyFill="1" applyAlignment="1" applyProtection="1">
      <alignment horizontal="justify" vertical="top" wrapText="1"/>
      <protection locked="0"/>
    </xf>
    <xf numFmtId="0" fontId="12" fillId="0" borderId="4" xfId="0" applyFont="1" applyBorder="1" applyAlignment="1">
      <alignment horizontal="center"/>
    </xf>
    <xf numFmtId="10" fontId="12" fillId="0" borderId="49" xfId="3" applyNumberFormat="1" applyFont="1" applyBorder="1" applyAlignment="1" applyProtection="1">
      <alignment horizontal="right"/>
    </xf>
    <xf numFmtId="10" fontId="12" fillId="0" borderId="56" xfId="3" applyNumberFormat="1" applyFont="1" applyBorder="1" applyAlignment="1" applyProtection="1">
      <alignment horizontal="right"/>
    </xf>
    <xf numFmtId="0" fontId="13" fillId="0" borderId="57" xfId="0" applyFont="1" applyBorder="1" applyAlignment="1">
      <alignment horizontal="center"/>
    </xf>
    <xf numFmtId="0" fontId="13" fillId="0" borderId="37" xfId="0" applyFont="1" applyBorder="1" applyAlignment="1">
      <alignment horizontal="center"/>
    </xf>
    <xf numFmtId="164" fontId="12" fillId="0" borderId="47" xfId="2" applyNumberFormat="1" applyFont="1" applyBorder="1" applyAlignment="1" applyProtection="1">
      <alignment horizontal="right"/>
    </xf>
    <xf numFmtId="164" fontId="12" fillId="0" borderId="33" xfId="2" applyNumberFormat="1" applyFont="1" applyBorder="1" applyAlignment="1" applyProtection="1">
      <alignment horizontal="right"/>
    </xf>
    <xf numFmtId="164" fontId="12" fillId="0" borderId="55" xfId="2" applyNumberFormat="1" applyFont="1" applyBorder="1" applyAlignment="1" applyProtection="1">
      <alignment horizontal="right"/>
    </xf>
    <xf numFmtId="10" fontId="12" fillId="0" borderId="44" xfId="3" applyNumberFormat="1" applyFont="1" applyBorder="1" applyAlignment="1" applyProtection="1">
      <alignment horizontal="right"/>
    </xf>
    <xf numFmtId="164" fontId="12" fillId="2" borderId="47" xfId="2" applyNumberFormat="1" applyFont="1" applyFill="1" applyBorder="1" applyAlignment="1" applyProtection="1">
      <alignment horizontal="right"/>
      <protection locked="0"/>
    </xf>
    <xf numFmtId="164" fontId="12" fillId="2" borderId="55" xfId="2" applyNumberFormat="1" applyFont="1" applyFill="1" applyBorder="1" applyAlignment="1" applyProtection="1">
      <alignment horizontal="right"/>
      <protection locked="0"/>
    </xf>
    <xf numFmtId="164" fontId="12" fillId="2" borderId="33" xfId="2" applyNumberFormat="1" applyFont="1" applyFill="1" applyBorder="1" applyAlignment="1" applyProtection="1">
      <alignment horizontal="right"/>
      <protection locked="0"/>
    </xf>
    <xf numFmtId="164" fontId="12" fillId="0" borderId="57" xfId="2" applyNumberFormat="1" applyFont="1" applyBorder="1" applyAlignment="1" applyProtection="1">
      <alignment horizontal="right"/>
    </xf>
    <xf numFmtId="164" fontId="12" fillId="0" borderId="58" xfId="2" applyNumberFormat="1" applyFont="1" applyBorder="1" applyAlignment="1" applyProtection="1">
      <alignment horizontal="right"/>
    </xf>
    <xf numFmtId="164" fontId="12" fillId="0" borderId="49" xfId="2" applyNumberFormat="1" applyFont="1" applyBorder="1" applyAlignment="1" applyProtection="1">
      <alignment horizontal="right"/>
    </xf>
    <xf numFmtId="164" fontId="12" fillId="0" borderId="56" xfId="2" applyNumberFormat="1" applyFont="1" applyBorder="1" applyAlignment="1" applyProtection="1">
      <alignment horizontal="right"/>
    </xf>
    <xf numFmtId="10" fontId="12" fillId="2" borderId="47" xfId="3" applyNumberFormat="1" applyFont="1" applyFill="1" applyBorder="1" applyAlignment="1" applyProtection="1">
      <alignment horizontal="right"/>
      <protection locked="0"/>
    </xf>
    <xf numFmtId="10" fontId="12" fillId="2" borderId="33" xfId="3" applyNumberFormat="1" applyFont="1" applyFill="1" applyBorder="1" applyAlignment="1" applyProtection="1">
      <alignment horizontal="right"/>
      <protection locked="0"/>
    </xf>
    <xf numFmtId="164" fontId="12" fillId="0" borderId="49" xfId="2" applyNumberFormat="1" applyFont="1" applyFill="1" applyBorder="1" applyAlignment="1" applyProtection="1">
      <alignment horizontal="right"/>
    </xf>
    <xf numFmtId="164" fontId="12" fillId="0" borderId="44" xfId="2" applyNumberFormat="1" applyFont="1" applyFill="1" applyBorder="1" applyAlignment="1" applyProtection="1">
      <alignment horizontal="right"/>
    </xf>
    <xf numFmtId="0" fontId="4" fillId="0" borderId="0" xfId="0" applyFont="1" applyAlignment="1">
      <alignment horizontal="center"/>
    </xf>
    <xf numFmtId="0" fontId="13" fillId="0" borderId="58" xfId="0" applyFont="1" applyBorder="1" applyAlignment="1">
      <alignment horizontal="center"/>
    </xf>
    <xf numFmtId="10" fontId="12" fillId="2" borderId="55" xfId="3" applyNumberFormat="1" applyFont="1" applyFill="1" applyBorder="1" applyAlignment="1" applyProtection="1">
      <alignment horizontal="right"/>
      <protection locked="0"/>
    </xf>
    <xf numFmtId="164" fontId="12" fillId="0" borderId="37" xfId="2" applyNumberFormat="1" applyFont="1" applyBorder="1" applyAlignment="1" applyProtection="1">
      <alignment horizontal="right"/>
    </xf>
    <xf numFmtId="0" fontId="25" fillId="0" borderId="0" xfId="0" applyFont="1" applyAlignment="1">
      <alignment horizontal="center"/>
    </xf>
    <xf numFmtId="0" fontId="4" fillId="0" borderId="1" xfId="0" applyFont="1" applyBorder="1"/>
    <xf numFmtId="0" fontId="4" fillId="2" borderId="1" xfId="0" applyFont="1" applyFill="1" applyBorder="1" applyAlignment="1" applyProtection="1">
      <alignment horizontal="left"/>
      <protection locked="0"/>
    </xf>
    <xf numFmtId="0" fontId="4" fillId="0" borderId="1" xfId="0" applyFont="1" applyBorder="1" applyAlignment="1">
      <alignment horizontal="left"/>
    </xf>
    <xf numFmtId="0" fontId="4" fillId="2" borderId="18" xfId="0" applyFont="1" applyFill="1" applyBorder="1" applyAlignment="1" applyProtection="1">
      <alignment horizontal="left"/>
      <protection locked="0"/>
    </xf>
    <xf numFmtId="0" fontId="4" fillId="0" borderId="18" xfId="0" applyFont="1" applyBorder="1"/>
    <xf numFmtId="0" fontId="13" fillId="0" borderId="23" xfId="0" applyFont="1" applyBorder="1" applyAlignment="1">
      <alignment horizontal="left"/>
    </xf>
    <xf numFmtId="0" fontId="4" fillId="2" borderId="18" xfId="0" applyFont="1" applyFill="1" applyBorder="1" applyAlignment="1" applyProtection="1">
      <alignment horizontal="left" vertical="top"/>
      <protection locked="0"/>
    </xf>
    <xf numFmtId="0" fontId="13" fillId="0" borderId="0" xfId="0" applyFont="1" applyAlignment="1">
      <alignment horizontal="left"/>
    </xf>
    <xf numFmtId="0" fontId="13" fillId="0" borderId="0" xfId="0" applyFont="1" applyAlignment="1">
      <alignment horizontal="left" wrapText="1"/>
    </xf>
    <xf numFmtId="0" fontId="15" fillId="0" borderId="0" xfId="0" applyFont="1" applyAlignment="1">
      <alignment horizontal="center"/>
    </xf>
    <xf numFmtId="0" fontId="5" fillId="0" borderId="0" xfId="0" applyFont="1" applyAlignment="1">
      <alignment horizontal="right"/>
    </xf>
    <xf numFmtId="0" fontId="3" fillId="0" borderId="0" xfId="0" applyFont="1" applyAlignment="1">
      <alignment horizontal="justify" wrapText="1"/>
    </xf>
    <xf numFmtId="0" fontId="4" fillId="0" borderId="18" xfId="0" applyFont="1" applyBorder="1" applyAlignment="1">
      <alignment horizontal="left"/>
    </xf>
    <xf numFmtId="164" fontId="4" fillId="0" borderId="18" xfId="2" applyNumberFormat="1" applyFont="1" applyBorder="1" applyAlignment="1" applyProtection="1">
      <alignment horizontal="center"/>
    </xf>
    <xf numFmtId="164" fontId="4" fillId="0" borderId="1" xfId="2" applyNumberFormat="1" applyFont="1" applyBorder="1" applyAlignment="1" applyProtection="1">
      <alignment horizontal="center"/>
    </xf>
    <xf numFmtId="0" fontId="0" fillId="0" borderId="53" xfId="0" applyBorder="1" applyAlignment="1">
      <alignment horizontal="center"/>
    </xf>
    <xf numFmtId="0" fontId="20" fillId="0" borderId="0" xfId="0" applyFont="1" applyAlignment="1">
      <alignment horizontal="left" wrapText="1"/>
    </xf>
    <xf numFmtId="0" fontId="24" fillId="0" borderId="0" xfId="0" applyFont="1" applyAlignment="1">
      <alignment horizontal="justify" wrapText="1"/>
    </xf>
    <xf numFmtId="0" fontId="20" fillId="0" borderId="0" xfId="0" applyFont="1" applyAlignment="1">
      <alignment horizontal="left" vertical="center"/>
    </xf>
    <xf numFmtId="0" fontId="20" fillId="2" borderId="51" xfId="0" applyFont="1" applyFill="1" applyBorder="1" applyAlignment="1" applyProtection="1">
      <alignment horizontal="justify"/>
      <protection locked="0"/>
    </xf>
    <xf numFmtId="0" fontId="17" fillId="0" borderId="0" xfId="0" applyFont="1" applyAlignment="1">
      <alignment horizontal="center" wrapText="1"/>
    </xf>
    <xf numFmtId="0" fontId="20" fillId="0" borderId="0" xfId="0" applyFont="1" applyAlignment="1">
      <alignment horizontal="justify" vertical="distributed" wrapText="1"/>
    </xf>
    <xf numFmtId="0" fontId="12" fillId="0" borderId="0" xfId="0" applyFont="1" applyAlignment="1">
      <alignment horizontal="justify" vertical="top" wrapText="1"/>
    </xf>
    <xf numFmtId="0" fontId="6" fillId="2" borderId="1" xfId="0" applyFont="1" applyFill="1" applyBorder="1" applyAlignment="1" applyProtection="1">
      <alignment horizontal="left"/>
      <protection locked="0"/>
    </xf>
    <xf numFmtId="0" fontId="6" fillId="2" borderId="0" xfId="0" applyFont="1" applyFill="1" applyAlignment="1" applyProtection="1">
      <alignment horizontal="justify" wrapText="1"/>
      <protection locked="0"/>
    </xf>
    <xf numFmtId="0" fontId="6" fillId="0" borderId="51" xfId="0" applyFont="1" applyBorder="1" applyAlignment="1">
      <alignment horizontal="justify" wrapText="1"/>
    </xf>
  </cellXfs>
  <cellStyles count="5">
    <cellStyle name="Comma" xfId="1" builtinId="3"/>
    <cellStyle name="Currency" xfId="2" builtinId="4"/>
    <cellStyle name="Normal" xfId="0" builtinId="0"/>
    <cellStyle name="Normal 2" xfId="4" xr:uid="{20F88D56-E425-44BF-AB9A-AB45F6524A4F}"/>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2527300</xdr:colOff>
      <xdr:row>11</xdr:row>
      <xdr:rowOff>304800</xdr:rowOff>
    </xdr:from>
    <xdr:to>
      <xdr:col>1</xdr:col>
      <xdr:colOff>2800350</xdr:colOff>
      <xdr:row>11</xdr:row>
      <xdr:rowOff>304800</xdr:rowOff>
    </xdr:to>
    <xdr:sp macro="" textlink="">
      <xdr:nvSpPr>
        <xdr:cNvPr id="1027" name="Line 1">
          <a:extLst>
            <a:ext uri="{FF2B5EF4-FFF2-40B4-BE49-F238E27FC236}">
              <a16:creationId xmlns:a16="http://schemas.microsoft.com/office/drawing/2014/main" id="{1B0DB075-0B6D-7EEC-9F24-8469AE9A44D9}"/>
            </a:ext>
          </a:extLst>
        </xdr:cNvPr>
        <xdr:cNvSpPr>
          <a:spLocks noChangeShapeType="1"/>
        </xdr:cNvSpPr>
      </xdr:nvSpPr>
      <xdr:spPr bwMode="auto">
        <a:xfrm>
          <a:off x="2717800" y="2870200"/>
          <a:ext cx="273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7</xdr:col>
      <xdr:colOff>0</xdr:colOff>
      <xdr:row>11</xdr:row>
      <xdr:rowOff>312420</xdr:rowOff>
    </xdr:to>
    <xdr:sp macro="" textlink="">
      <xdr:nvSpPr>
        <xdr:cNvPr id="2" name="TextBox 1">
          <a:extLst>
            <a:ext uri="{FF2B5EF4-FFF2-40B4-BE49-F238E27FC236}">
              <a16:creationId xmlns:a16="http://schemas.microsoft.com/office/drawing/2014/main" id="{64D86945-CD58-8CAB-85EF-63F9A99C58FD}"/>
            </a:ext>
          </a:extLst>
        </xdr:cNvPr>
        <xdr:cNvSpPr txBox="1"/>
      </xdr:nvSpPr>
      <xdr:spPr>
        <a:xfrm>
          <a:off x="7299960" y="1188720"/>
          <a:ext cx="6484620" cy="1767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Times New Roman" panose="02020603050405020304" pitchFamily="18" charset="0"/>
              <a:ea typeface="+mn-ea"/>
              <a:cs typeface="Times New Roman" panose="02020603050405020304" pitchFamily="18" charset="0"/>
            </a:rPr>
            <a:t>If "Other Adjustments" expenditure amounts were entered in the multiyear projection (pages 5a and 5b) for the two subsequent years, then an explanation must be provided on page 7, question 7.</a:t>
          </a: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r>
            <a:rPr lang="en-US" sz="1100">
              <a:solidFill>
                <a:schemeClr val="dk1"/>
              </a:solidFill>
              <a:effectLst/>
              <a:latin typeface="Times New Roman" panose="02020603050405020304" pitchFamily="18" charset="0"/>
              <a:ea typeface="+mn-ea"/>
              <a:cs typeface="Times New Roman" panose="02020603050405020304" pitchFamily="18" charset="0"/>
            </a:rPr>
            <a:t>Manually enter data into the yellow-highlighted cells as appropriate.  </a:t>
          </a:r>
        </a:p>
        <a:p>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Enter your district's reserve level requirement on line 1d.  </a:t>
          </a:r>
        </a:p>
        <a:p>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Whether a district meets required reserve levels is automatically determined and displayed on page 6, line 3.  </a:t>
          </a:r>
        </a:p>
        <a:p>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Any fiscal year with a “No” result in line 3 requires a response in line 4.</a:t>
          </a:r>
          <a:r>
            <a:rPr lang="en-US" sz="1100">
              <a:solidFill>
                <a:schemeClr val="dk1"/>
              </a:solidFill>
              <a:effectLst/>
              <a:latin typeface="+mn-lt"/>
              <a:ea typeface="+mn-ea"/>
              <a:cs typeface="+mn-cs"/>
            </a:rPr>
            <a:t> </a:t>
          </a:r>
        </a:p>
        <a:p>
          <a:endParaRPr lang="en-US" sz="1100">
            <a:latin typeface="Times New Roman" panose="02020603050405020304" pitchFamily="18" charset="0"/>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ayes\Downloads\AB%201200%20Public%20Disclosure%20of%20Proposed%20CBA_District_Unprotec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pecific Instructions"/>
      <sheetName val="Page 1, Agreement"/>
      <sheetName val="Page 2, Explanations"/>
      <sheetName val="Page 3, Explanations"/>
      <sheetName val="Page 4a, Impact, Unrestr G.F."/>
      <sheetName val="Page 4b, Impact, Restr G.F."/>
      <sheetName val="Page 4c, Impact, Combined G.F."/>
      <sheetName val="Page 4d, Impact, Adult Fund"/>
      <sheetName val="Page 4e, Impact, Child Dev Fund"/>
      <sheetName val="Page 4f, Impact, Cafeteria Fund"/>
      <sheetName val="Page 4g, Impact, Other Fund"/>
      <sheetName val="Page 4h, Impact, Other Fund"/>
      <sheetName val="Page 4i, Column 3 Explanations"/>
      <sheetName val="Page 5a, MYP, Unrestricted"/>
      <sheetName val="Page 5b, MYP, Restricted"/>
      <sheetName val="Page 5c, MYP, Combined"/>
      <sheetName val="Page 6, Reserve Levels"/>
      <sheetName val="Page 7, Variance &amp; Deficits"/>
      <sheetName val="Page 8, Certification No. 1"/>
      <sheetName val="Page 8a, Assumptions &amp; Explan."/>
      <sheetName val="Page 9, Certification No. 2"/>
    </sheetNames>
    <sheetDataSet>
      <sheetData sheetId="0"/>
      <sheetData sheetId="1"/>
      <sheetData sheetId="2">
        <row r="5">
          <cell r="C5" t="str">
            <v>Sample School District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007-08 Urgent Bulletin No. 2, Attachment No. 1_3" connectionId="1" xr16:uid="{00000000-0016-0000-00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2007-08 Urgent Bulletin No. 2, Attachment No. 2_1" connectionId="2" xr16:uid="{00000000-0016-0000-0100-000002000000}"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2007-08 Urgent Bulletin No. 2, Attachment No" connectionId="3" xr16:uid="{00000000-0016-0000-0100-000001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pageSetUpPr fitToPage="1"/>
  </sheetPr>
  <dimension ref="A1:G103"/>
  <sheetViews>
    <sheetView tabSelected="1" zoomScaleNormal="100" workbookViewId="0">
      <selection sqref="A1:D1"/>
    </sheetView>
  </sheetViews>
  <sheetFormatPr defaultRowHeight="15.6"/>
  <cols>
    <col min="1" max="1" width="2.6640625" style="180" customWidth="1"/>
    <col min="2" max="2" width="2.6640625" customWidth="1"/>
    <col min="3" max="3" width="2.6640625" style="14" customWidth="1"/>
    <col min="4" max="4" width="107.5546875" customWidth="1"/>
  </cols>
  <sheetData>
    <row r="1" spans="1:7" ht="15.6" customHeight="1">
      <c r="A1" s="261" t="s">
        <v>31</v>
      </c>
      <c r="B1" s="261"/>
      <c r="C1" s="261"/>
      <c r="D1" s="261"/>
    </row>
    <row r="2" spans="1:7" ht="15.6" customHeight="1">
      <c r="A2" s="261" t="s">
        <v>282</v>
      </c>
      <c r="B2" s="261"/>
      <c r="C2" s="261"/>
      <c r="D2" s="261"/>
    </row>
    <row r="3" spans="1:7" ht="15.6" customHeight="1">
      <c r="A3" s="261"/>
      <c r="B3" s="261"/>
      <c r="C3" s="261"/>
      <c r="D3" s="261"/>
    </row>
    <row r="4" spans="1:7" ht="19.95" customHeight="1">
      <c r="A4" s="179" t="s">
        <v>22</v>
      </c>
      <c r="B4" s="263" t="s">
        <v>352</v>
      </c>
      <c r="C4" s="263"/>
      <c r="D4" s="263"/>
      <c r="G4" s="178"/>
    </row>
    <row r="5" spans="1:7" ht="19.95" customHeight="1">
      <c r="A5" s="179"/>
      <c r="B5" s="263"/>
      <c r="C5" s="263"/>
      <c r="D5" s="263"/>
      <c r="G5" s="178"/>
    </row>
    <row r="6" spans="1:7" ht="19.95" customHeight="1">
      <c r="A6" s="179"/>
      <c r="B6" s="263"/>
      <c r="C6" s="263"/>
      <c r="D6" s="263"/>
      <c r="G6" s="178"/>
    </row>
    <row r="7" spans="1:7" ht="19.95" customHeight="1">
      <c r="A7" s="179"/>
      <c r="B7" s="263"/>
      <c r="C7" s="263"/>
      <c r="D7" s="263"/>
      <c r="G7" s="178"/>
    </row>
    <row r="8" spans="1:7" ht="19.95" customHeight="1">
      <c r="A8" s="179"/>
      <c r="B8" s="263"/>
      <c r="C8" s="263"/>
      <c r="D8" s="263"/>
      <c r="G8" s="178"/>
    </row>
    <row r="9" spans="1:7" ht="15.6" customHeight="1">
      <c r="A9" s="254"/>
      <c r="B9" s="254"/>
      <c r="C9" s="254"/>
      <c r="D9" s="254"/>
      <c r="G9" s="178"/>
    </row>
    <row r="10" spans="1:7" ht="24.9" customHeight="1">
      <c r="A10" s="179" t="s">
        <v>22</v>
      </c>
      <c r="B10" s="258" t="s">
        <v>314</v>
      </c>
      <c r="C10" s="258"/>
      <c r="D10" s="258"/>
    </row>
    <row r="11" spans="1:7" ht="24.9" customHeight="1">
      <c r="B11" s="258"/>
      <c r="C11" s="258"/>
      <c r="D11" s="258"/>
    </row>
    <row r="12" spans="1:7" ht="15.6" customHeight="1">
      <c r="A12" s="254"/>
      <c r="B12" s="254"/>
      <c r="C12" s="254"/>
      <c r="D12" s="254"/>
    </row>
    <row r="13" spans="1:7" ht="16.2" customHeight="1">
      <c r="A13" s="179" t="s">
        <v>22</v>
      </c>
      <c r="B13" s="258" t="s">
        <v>14</v>
      </c>
      <c r="C13" s="258"/>
      <c r="D13" s="258"/>
    </row>
    <row r="14" spans="1:7" ht="15.6" customHeight="1">
      <c r="A14" s="260"/>
      <c r="B14" s="260"/>
      <c r="C14" s="260"/>
      <c r="D14" s="260"/>
    </row>
    <row r="15" spans="1:7" ht="16.2" customHeight="1">
      <c r="A15" s="179" t="s">
        <v>22</v>
      </c>
      <c r="B15" s="262" t="s">
        <v>295</v>
      </c>
      <c r="C15" s="262"/>
      <c r="D15" s="262"/>
    </row>
    <row r="16" spans="1:7" ht="16.2" customHeight="1">
      <c r="A16" s="179"/>
      <c r="B16" s="262"/>
      <c r="C16" s="262"/>
      <c r="D16" s="262"/>
    </row>
    <row r="17" spans="1:4" ht="15.6" customHeight="1">
      <c r="A17" s="260"/>
      <c r="B17" s="260"/>
      <c r="C17" s="260"/>
      <c r="D17" s="260"/>
    </row>
    <row r="18" spans="1:4" ht="16.2" customHeight="1">
      <c r="A18" s="179" t="s">
        <v>22</v>
      </c>
      <c r="B18" s="258" t="s">
        <v>215</v>
      </c>
      <c r="C18" s="258"/>
      <c r="D18" s="258"/>
    </row>
    <row r="19" spans="1:4" ht="16.2" customHeight="1">
      <c r="B19" s="258"/>
      <c r="C19" s="258"/>
      <c r="D19" s="258"/>
    </row>
    <row r="20" spans="1:4" ht="15.6" customHeight="1">
      <c r="A20" s="254"/>
      <c r="B20" s="254"/>
      <c r="C20" s="254"/>
      <c r="D20" s="254"/>
    </row>
    <row r="21" spans="1:4" ht="18">
      <c r="A21" s="179" t="s">
        <v>22</v>
      </c>
      <c r="B21" s="258" t="s">
        <v>315</v>
      </c>
      <c r="C21" s="258"/>
      <c r="D21" s="258"/>
    </row>
    <row r="22" spans="1:4" ht="13.2">
      <c r="A22" s="255"/>
      <c r="B22" s="258"/>
      <c r="C22" s="258"/>
      <c r="D22" s="258"/>
    </row>
    <row r="23" spans="1:4" ht="13.2">
      <c r="A23" s="255"/>
      <c r="B23" s="258"/>
      <c r="C23" s="258"/>
      <c r="D23" s="258"/>
    </row>
    <row r="24" spans="1:4" ht="13.2">
      <c r="A24" s="255"/>
      <c r="B24" s="258"/>
      <c r="C24" s="258"/>
      <c r="D24" s="258"/>
    </row>
    <row r="25" spans="1:4" ht="13.2">
      <c r="A25" s="255"/>
      <c r="B25" s="258"/>
      <c r="C25" s="258"/>
      <c r="D25" s="258"/>
    </row>
    <row r="26" spans="1:4" ht="15.6" customHeight="1">
      <c r="A26" s="254"/>
      <c r="B26" s="254"/>
      <c r="C26" s="254"/>
      <c r="D26" s="254"/>
    </row>
    <row r="27" spans="1:4" ht="16.2" customHeight="1">
      <c r="A27" s="179" t="s">
        <v>22</v>
      </c>
      <c r="B27" s="258" t="s">
        <v>205</v>
      </c>
      <c r="C27" s="258"/>
      <c r="D27" s="258"/>
    </row>
    <row r="28" spans="1:4" ht="16.2" customHeight="1">
      <c r="B28" s="258"/>
      <c r="C28" s="258"/>
      <c r="D28" s="258"/>
    </row>
    <row r="29" spans="1:4" ht="15.6" customHeight="1">
      <c r="A29" s="254"/>
      <c r="B29" s="254"/>
      <c r="C29" s="254"/>
      <c r="D29" s="254"/>
    </row>
    <row r="30" spans="1:4" ht="16.2" customHeight="1">
      <c r="A30" s="179" t="s">
        <v>22</v>
      </c>
      <c r="B30" s="258" t="s">
        <v>338</v>
      </c>
      <c r="C30" s="258"/>
      <c r="D30" s="258"/>
    </row>
    <row r="31" spans="1:4" ht="16.2" customHeight="1">
      <c r="A31" s="255"/>
      <c r="B31" s="258"/>
      <c r="C31" s="258"/>
      <c r="D31" s="258"/>
    </row>
    <row r="32" spans="1:4" ht="16.2" customHeight="1">
      <c r="A32" s="255"/>
      <c r="B32" s="258"/>
      <c r="C32" s="258"/>
      <c r="D32" s="258"/>
    </row>
    <row r="33" spans="1:4" ht="15.6" customHeight="1">
      <c r="A33" s="254"/>
      <c r="B33" s="254"/>
      <c r="C33" s="254"/>
      <c r="D33" s="254"/>
    </row>
    <row r="34" spans="1:4" ht="16.2" customHeight="1">
      <c r="A34" s="179" t="s">
        <v>22</v>
      </c>
      <c r="B34" s="258" t="s">
        <v>21</v>
      </c>
      <c r="C34" s="258"/>
      <c r="D34" s="258"/>
    </row>
    <row r="35" spans="1:4" ht="16.2" customHeight="1">
      <c r="B35" s="258"/>
      <c r="C35" s="258"/>
      <c r="D35" s="258"/>
    </row>
    <row r="36" spans="1:4" ht="15.6" customHeight="1">
      <c r="A36" s="254"/>
      <c r="B36" s="254"/>
      <c r="C36" s="254"/>
      <c r="D36" s="254"/>
    </row>
    <row r="37" spans="1:4" ht="18">
      <c r="A37" s="179" t="s">
        <v>22</v>
      </c>
      <c r="B37" s="258" t="s">
        <v>296</v>
      </c>
      <c r="C37" s="258"/>
      <c r="D37" s="258"/>
    </row>
    <row r="38" spans="1:4" ht="18">
      <c r="A38" s="179"/>
      <c r="B38" s="258"/>
      <c r="C38" s="258"/>
      <c r="D38" s="258"/>
    </row>
    <row r="39" spans="1:4" ht="13.2">
      <c r="B39" s="258"/>
      <c r="C39" s="258"/>
      <c r="D39" s="258"/>
    </row>
    <row r="40" spans="1:4" ht="13.2">
      <c r="B40" s="258"/>
      <c r="C40" s="258"/>
      <c r="D40" s="258"/>
    </row>
    <row r="41" spans="1:4" ht="15.6" customHeight="1">
      <c r="A41" s="254"/>
      <c r="B41" s="254"/>
      <c r="C41" s="254"/>
      <c r="D41" s="254"/>
    </row>
    <row r="42" spans="1:4" ht="16.2" customHeight="1">
      <c r="A42" s="179" t="s">
        <v>22</v>
      </c>
      <c r="B42" s="258" t="s">
        <v>285</v>
      </c>
      <c r="C42" s="258"/>
      <c r="D42" s="258"/>
    </row>
    <row r="43" spans="1:4" ht="16.2" customHeight="1">
      <c r="A43" s="179"/>
      <c r="B43" s="258"/>
      <c r="C43" s="258"/>
      <c r="D43" s="258"/>
    </row>
    <row r="44" spans="1:4" ht="15.6" customHeight="1">
      <c r="A44" s="260"/>
      <c r="B44" s="260"/>
      <c r="C44" s="260"/>
      <c r="D44" s="260"/>
    </row>
    <row r="45" spans="1:4" ht="16.2" customHeight="1">
      <c r="B45" s="163" t="s">
        <v>22</v>
      </c>
      <c r="C45" s="258" t="s">
        <v>24</v>
      </c>
      <c r="D45" s="258"/>
    </row>
    <row r="46" spans="1:4" ht="15.6" customHeight="1">
      <c r="A46" s="254"/>
      <c r="B46" s="254"/>
      <c r="C46" s="254"/>
      <c r="D46" s="254"/>
    </row>
    <row r="47" spans="1:4" ht="16.2" customHeight="1">
      <c r="A47" s="255"/>
      <c r="B47" s="163" t="s">
        <v>22</v>
      </c>
      <c r="C47" s="258" t="s">
        <v>193</v>
      </c>
      <c r="D47" s="258"/>
    </row>
    <row r="48" spans="1:4" ht="16.2" customHeight="1">
      <c r="A48" s="255"/>
      <c r="C48" s="258"/>
      <c r="D48" s="258"/>
    </row>
    <row r="49" spans="1:4" ht="15.6" customHeight="1">
      <c r="A49" s="254"/>
      <c r="B49" s="254"/>
      <c r="C49" s="254"/>
      <c r="D49" s="254"/>
    </row>
    <row r="50" spans="1:4" ht="16.2" customHeight="1">
      <c r="B50" s="163" t="s">
        <v>22</v>
      </c>
      <c r="C50" s="258" t="s">
        <v>191</v>
      </c>
      <c r="D50" s="258"/>
    </row>
    <row r="51" spans="1:4" ht="15.6" customHeight="1">
      <c r="A51" s="254"/>
      <c r="B51" s="254"/>
      <c r="C51" s="254"/>
      <c r="D51" s="254"/>
    </row>
    <row r="52" spans="1:4" ht="16.2" customHeight="1">
      <c r="A52" s="254"/>
      <c r="B52" s="254"/>
      <c r="C52" s="163" t="s">
        <v>22</v>
      </c>
      <c r="D52" s="2" t="s">
        <v>23</v>
      </c>
    </row>
    <row r="53" spans="1:4" ht="15.6" customHeight="1">
      <c r="A53" s="254"/>
      <c r="B53" s="254"/>
      <c r="C53" s="254"/>
      <c r="D53" s="254"/>
    </row>
    <row r="54" spans="1:4" ht="16.2" customHeight="1">
      <c r="A54" s="254"/>
      <c r="B54" s="254"/>
      <c r="C54" s="163" t="s">
        <v>22</v>
      </c>
      <c r="D54" s="258" t="s">
        <v>192</v>
      </c>
    </row>
    <row r="55" spans="1:4" ht="16.2" customHeight="1">
      <c r="A55" s="254"/>
      <c r="B55" s="254"/>
      <c r="C55" s="166"/>
      <c r="D55" s="258"/>
    </row>
    <row r="56" spans="1:4" ht="15.6" customHeight="1">
      <c r="A56" s="261"/>
      <c r="B56" s="261"/>
      <c r="C56" s="261"/>
      <c r="D56" s="261"/>
    </row>
    <row r="57" spans="1:4" ht="16.2" customHeight="1">
      <c r="A57" s="255"/>
      <c r="B57" s="163" t="s">
        <v>22</v>
      </c>
      <c r="C57" s="258" t="s">
        <v>197</v>
      </c>
      <c r="D57" s="258"/>
    </row>
    <row r="58" spans="1:4" ht="16.2" customHeight="1">
      <c r="A58" s="255"/>
      <c r="B58" s="254"/>
      <c r="C58" s="258"/>
      <c r="D58" s="258"/>
    </row>
    <row r="59" spans="1:4" ht="16.2" customHeight="1">
      <c r="A59" s="255"/>
      <c r="B59" s="254"/>
      <c r="C59" s="258"/>
      <c r="D59" s="258"/>
    </row>
    <row r="60" spans="1:4" ht="15.6" customHeight="1">
      <c r="A60" s="254"/>
      <c r="B60" s="254"/>
      <c r="C60" s="254"/>
      <c r="D60" s="254"/>
    </row>
    <row r="61" spans="1:4" ht="18">
      <c r="A61" s="255"/>
      <c r="B61" s="163" t="s">
        <v>22</v>
      </c>
      <c r="C61" s="258" t="s">
        <v>297</v>
      </c>
      <c r="D61" s="258"/>
    </row>
    <row r="62" spans="1:4" ht="13.2">
      <c r="A62" s="255"/>
      <c r="B62" s="254"/>
      <c r="C62" s="258"/>
      <c r="D62" s="258"/>
    </row>
    <row r="63" spans="1:4" ht="13.2">
      <c r="A63" s="255"/>
      <c r="B63" s="254"/>
      <c r="C63" s="258"/>
      <c r="D63" s="258"/>
    </row>
    <row r="64" spans="1:4" ht="13.2">
      <c r="A64" s="255"/>
      <c r="B64" s="254"/>
      <c r="C64" s="258"/>
      <c r="D64" s="258"/>
    </row>
    <row r="65" spans="1:4" ht="15.6" customHeight="1">
      <c r="A65" s="254"/>
      <c r="B65" s="254"/>
      <c r="C65" s="254"/>
      <c r="D65" s="254"/>
    </row>
    <row r="66" spans="1:4" ht="16.2" customHeight="1">
      <c r="A66" s="255"/>
      <c r="B66" s="163" t="s">
        <v>22</v>
      </c>
      <c r="C66" s="258" t="s">
        <v>203</v>
      </c>
      <c r="D66" s="258"/>
    </row>
    <row r="67" spans="1:4" ht="16.2" customHeight="1">
      <c r="A67" s="255"/>
      <c r="B67" s="254"/>
      <c r="C67" s="258"/>
      <c r="D67" s="258"/>
    </row>
    <row r="68" spans="1:4" ht="16.2" customHeight="1">
      <c r="A68" s="255"/>
      <c r="B68" s="254"/>
      <c r="C68" s="258"/>
      <c r="D68" s="258"/>
    </row>
    <row r="69" spans="1:4" ht="16.2" customHeight="1">
      <c r="A69" s="255"/>
      <c r="B69" s="254"/>
      <c r="C69" s="258"/>
      <c r="D69" s="258"/>
    </row>
    <row r="70" spans="1:4" ht="16.2" customHeight="1">
      <c r="A70" s="255"/>
      <c r="B70" s="254"/>
      <c r="C70" s="258"/>
      <c r="D70" s="258"/>
    </row>
    <row r="71" spans="1:4" ht="16.2" customHeight="1">
      <c r="A71" s="255"/>
      <c r="B71" s="254"/>
      <c r="C71" s="258"/>
      <c r="D71" s="258"/>
    </row>
    <row r="72" spans="1:4" s="2" customFormat="1" ht="15.6" customHeight="1">
      <c r="A72" s="259"/>
      <c r="B72" s="259"/>
      <c r="C72" s="259"/>
      <c r="D72" s="259"/>
    </row>
    <row r="73" spans="1:4" s="2" customFormat="1" ht="15.6" customHeight="1">
      <c r="A73" s="264"/>
      <c r="B73" s="163" t="s">
        <v>22</v>
      </c>
      <c r="C73" s="265" t="s">
        <v>286</v>
      </c>
      <c r="D73" s="265"/>
    </row>
    <row r="74" spans="1:4" s="2" customFormat="1" ht="15.6" customHeight="1">
      <c r="A74" s="264"/>
      <c r="C74" s="265"/>
      <c r="D74" s="265"/>
    </row>
    <row r="75" spans="1:4" s="2" customFormat="1" ht="15.6" customHeight="1">
      <c r="A75" s="259"/>
      <c r="B75" s="259"/>
      <c r="C75" s="259"/>
      <c r="D75" s="259"/>
    </row>
    <row r="76" spans="1:4" s="2" customFormat="1" ht="16.2" customHeight="1">
      <c r="A76" s="264"/>
      <c r="B76" s="163" t="s">
        <v>22</v>
      </c>
      <c r="C76" s="258" t="s">
        <v>13</v>
      </c>
      <c r="D76" s="258"/>
    </row>
    <row r="77" spans="1:4" s="2" customFormat="1" ht="16.2" customHeight="1">
      <c r="A77" s="264"/>
      <c r="B77" s="259"/>
      <c r="C77" s="258"/>
      <c r="D77" s="258"/>
    </row>
    <row r="78" spans="1:4" s="2" customFormat="1" ht="16.2" customHeight="1">
      <c r="A78" s="264"/>
      <c r="B78" s="259"/>
      <c r="C78" s="258"/>
      <c r="D78" s="258"/>
    </row>
    <row r="79" spans="1:4" s="2" customFormat="1" ht="15.6" customHeight="1">
      <c r="A79" s="259"/>
      <c r="B79" s="259"/>
      <c r="C79" s="259"/>
      <c r="D79" s="259"/>
    </row>
    <row r="80" spans="1:4" s="2" customFormat="1" ht="16.2" customHeight="1">
      <c r="A80" s="264"/>
      <c r="B80" s="163" t="s">
        <v>22</v>
      </c>
      <c r="C80" s="258" t="s">
        <v>287</v>
      </c>
      <c r="D80" s="258"/>
    </row>
    <row r="81" spans="1:4" s="2" customFormat="1" ht="16.2" customHeight="1">
      <c r="A81" s="264"/>
      <c r="B81" s="163"/>
      <c r="C81" s="258"/>
      <c r="D81" s="258"/>
    </row>
    <row r="82" spans="1:4" s="2" customFormat="1" ht="15.6" customHeight="1">
      <c r="A82" s="259"/>
      <c r="B82" s="259"/>
      <c r="C82" s="259"/>
      <c r="D82" s="259"/>
    </row>
    <row r="83" spans="1:4" s="2" customFormat="1" ht="16.2" customHeight="1">
      <c r="A83" s="150"/>
      <c r="B83" s="163" t="s">
        <v>22</v>
      </c>
      <c r="C83" s="258" t="s">
        <v>216</v>
      </c>
      <c r="D83" s="258"/>
    </row>
    <row r="84" spans="1:4" s="2" customFormat="1" ht="16.2" customHeight="1">
      <c r="A84" s="150"/>
      <c r="B84" s="163"/>
      <c r="C84" s="258"/>
      <c r="D84" s="258"/>
    </row>
    <row r="85" spans="1:4" s="2" customFormat="1" ht="16.2" customHeight="1">
      <c r="A85" s="150"/>
      <c r="B85" s="163"/>
      <c r="C85" s="258"/>
      <c r="D85" s="258"/>
    </row>
    <row r="86" spans="1:4" s="2" customFormat="1" ht="16.2" customHeight="1">
      <c r="A86" s="150"/>
      <c r="B86" s="163"/>
      <c r="C86" s="258"/>
      <c r="D86" s="258"/>
    </row>
    <row r="87" spans="1:4" s="2" customFormat="1" ht="15.6" customHeight="1">
      <c r="A87" s="259"/>
      <c r="B87" s="259"/>
      <c r="C87" s="259"/>
      <c r="D87" s="259"/>
    </row>
    <row r="88" spans="1:4" s="2" customFormat="1" ht="16.2" customHeight="1">
      <c r="A88" s="264"/>
      <c r="B88" s="163" t="s">
        <v>22</v>
      </c>
      <c r="C88" s="258" t="s">
        <v>268</v>
      </c>
      <c r="D88" s="258"/>
    </row>
    <row r="89" spans="1:4" s="2" customFormat="1" ht="16.2" customHeight="1">
      <c r="A89" s="264"/>
      <c r="B89" s="259"/>
      <c r="C89" s="258"/>
      <c r="D89" s="258"/>
    </row>
    <row r="90" spans="1:4" s="2" customFormat="1" ht="16.2" customHeight="1">
      <c r="A90" s="264"/>
      <c r="B90" s="259"/>
      <c r="C90" s="258"/>
      <c r="D90" s="258"/>
    </row>
    <row r="91" spans="1:4" s="2" customFormat="1" ht="16.2" customHeight="1">
      <c r="A91" s="264"/>
      <c r="B91" s="259"/>
      <c r="C91" s="258"/>
      <c r="D91" s="258"/>
    </row>
    <row r="92" spans="1:4" s="2" customFormat="1" ht="15.6" customHeight="1">
      <c r="A92" s="259"/>
      <c r="B92" s="259"/>
      <c r="C92" s="259"/>
      <c r="D92" s="259"/>
    </row>
    <row r="93" spans="1:4" ht="15.6" customHeight="1">
      <c r="A93" s="182"/>
      <c r="B93" s="257"/>
      <c r="C93" s="257"/>
      <c r="D93" s="257"/>
    </row>
    <row r="94" spans="1:4" ht="16.2" customHeight="1">
      <c r="A94" s="256"/>
      <c r="B94" s="163"/>
      <c r="C94" s="253"/>
      <c r="D94" s="253"/>
    </row>
    <row r="95" spans="1:4" ht="16.2" customHeight="1">
      <c r="A95" s="256"/>
      <c r="B95" s="163"/>
      <c r="C95" s="253"/>
      <c r="D95" s="253"/>
    </row>
    <row r="96" spans="1:4" ht="16.2" customHeight="1">
      <c r="A96" s="256"/>
      <c r="B96" s="163"/>
      <c r="C96" s="253"/>
      <c r="D96" s="253"/>
    </row>
    <row r="97" spans="1:4" ht="16.2" customHeight="1">
      <c r="A97" s="256"/>
      <c r="B97" s="163"/>
      <c r="C97" s="253"/>
      <c r="D97" s="253"/>
    </row>
    <row r="98" spans="1:4" ht="16.2" customHeight="1">
      <c r="A98" s="256"/>
      <c r="B98" s="163"/>
      <c r="C98" s="253"/>
      <c r="D98" s="253"/>
    </row>
    <row r="99" spans="1:4" ht="16.2" customHeight="1">
      <c r="A99" s="181"/>
      <c r="B99" s="163"/>
      <c r="C99" s="253"/>
      <c r="D99" s="253"/>
    </row>
    <row r="100" spans="1:4" ht="16.2" customHeight="1">
      <c r="A100" s="181"/>
      <c r="B100" s="163"/>
      <c r="C100" s="253"/>
      <c r="D100" s="253"/>
    </row>
    <row r="101" spans="1:4" ht="16.2" customHeight="1">
      <c r="A101" s="183"/>
      <c r="B101" s="163"/>
      <c r="C101" s="253"/>
      <c r="D101" s="253"/>
    </row>
    <row r="102" spans="1:4" ht="14.1" customHeight="1">
      <c r="C102"/>
    </row>
    <row r="103" spans="1:4" ht="14.1" customHeight="1">
      <c r="C103"/>
    </row>
  </sheetData>
  <sheetProtection selectLockedCells="1"/>
  <mergeCells count="77">
    <mergeCell ref="A76:A78"/>
    <mergeCell ref="A80:A81"/>
    <mergeCell ref="A73:A74"/>
    <mergeCell ref="C73:D74"/>
    <mergeCell ref="A75:D75"/>
    <mergeCell ref="A29:D29"/>
    <mergeCell ref="B58:B59"/>
    <mergeCell ref="A65:D65"/>
    <mergeCell ref="A57:A59"/>
    <mergeCell ref="A92:D92"/>
    <mergeCell ref="A88:A91"/>
    <mergeCell ref="A87:D87"/>
    <mergeCell ref="A61:A64"/>
    <mergeCell ref="C83:D86"/>
    <mergeCell ref="A82:D82"/>
    <mergeCell ref="C61:D64"/>
    <mergeCell ref="A72:D72"/>
    <mergeCell ref="B62:B64"/>
    <mergeCell ref="C80:D81"/>
    <mergeCell ref="A79:D79"/>
    <mergeCell ref="C66:D71"/>
    <mergeCell ref="B18:D19"/>
    <mergeCell ref="A20:D20"/>
    <mergeCell ref="B21:D25"/>
    <mergeCell ref="A26:D26"/>
    <mergeCell ref="B27:D28"/>
    <mergeCell ref="A22:A25"/>
    <mergeCell ref="A1:D1"/>
    <mergeCell ref="B13:D13"/>
    <mergeCell ref="A17:D17"/>
    <mergeCell ref="A9:D9"/>
    <mergeCell ref="A2:D2"/>
    <mergeCell ref="A3:D3"/>
    <mergeCell ref="A12:D12"/>
    <mergeCell ref="A14:D14"/>
    <mergeCell ref="B15:D16"/>
    <mergeCell ref="B10:D11"/>
    <mergeCell ref="B4:D8"/>
    <mergeCell ref="B67:B71"/>
    <mergeCell ref="A66:A71"/>
    <mergeCell ref="A56:D56"/>
    <mergeCell ref="A60:D60"/>
    <mergeCell ref="C57:D59"/>
    <mergeCell ref="A54:B55"/>
    <mergeCell ref="D54:D55"/>
    <mergeCell ref="A47:A48"/>
    <mergeCell ref="A53:D53"/>
    <mergeCell ref="B42:D43"/>
    <mergeCell ref="A44:D44"/>
    <mergeCell ref="A52:B52"/>
    <mergeCell ref="A46:D46"/>
    <mergeCell ref="A51:D51"/>
    <mergeCell ref="A49:D49"/>
    <mergeCell ref="C47:D48"/>
    <mergeCell ref="C50:D50"/>
    <mergeCell ref="C45:D45"/>
    <mergeCell ref="A33:D33"/>
    <mergeCell ref="A31:A32"/>
    <mergeCell ref="A94:A98"/>
    <mergeCell ref="C94:D94"/>
    <mergeCell ref="C95:D95"/>
    <mergeCell ref="C96:D96"/>
    <mergeCell ref="B93:D93"/>
    <mergeCell ref="B30:D32"/>
    <mergeCell ref="C88:D91"/>
    <mergeCell ref="B89:B91"/>
    <mergeCell ref="B77:B78"/>
    <mergeCell ref="C76:D78"/>
    <mergeCell ref="A41:D41"/>
    <mergeCell ref="A36:D36"/>
    <mergeCell ref="B37:D40"/>
    <mergeCell ref="B34:D35"/>
    <mergeCell ref="C101:D101"/>
    <mergeCell ref="C97:D97"/>
    <mergeCell ref="C99:D99"/>
    <mergeCell ref="C100:D100"/>
    <mergeCell ref="C98:D98"/>
  </mergeCells>
  <phoneticPr fontId="2" type="noConversion"/>
  <printOptions horizontalCentered="1"/>
  <pageMargins left="0.25" right="0.25" top="0.5" bottom="0.5" header="0.25" footer="0.25"/>
  <pageSetup scale="89" fitToHeight="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F41"/>
  <sheetViews>
    <sheetView workbookViewId="0">
      <selection activeCell="A2" sqref="A2:D2"/>
    </sheetView>
  </sheetViews>
  <sheetFormatPr defaultColWidth="9.109375" defaultRowHeight="13.2"/>
  <cols>
    <col min="1" max="1" width="34.6640625" customWidth="1"/>
    <col min="2" max="2" width="9.33203125" style="1" customWidth="1"/>
    <col min="3" max="6" width="14.6640625" customWidth="1"/>
  </cols>
  <sheetData>
    <row r="1" spans="1:6" ht="15.6" customHeight="1">
      <c r="A1" s="259" t="str">
        <f>IF('Page 1, Agreement'!C5=0," ",'Page 1, Agreement'!C5)</f>
        <v>Sample School District</v>
      </c>
      <c r="B1" s="259"/>
      <c r="C1" s="259"/>
      <c r="D1" s="259"/>
      <c r="E1" s="259"/>
      <c r="F1" s="259"/>
    </row>
    <row r="2" spans="1:6" ht="15.6" customHeight="1">
      <c r="A2" s="363" t="s">
        <v>282</v>
      </c>
      <c r="B2" s="363"/>
      <c r="C2" s="363"/>
      <c r="D2" s="363"/>
      <c r="E2" s="363"/>
      <c r="F2" s="363"/>
    </row>
    <row r="3" spans="1:6" ht="15.6" customHeight="1">
      <c r="A3" s="359" t="s">
        <v>324</v>
      </c>
      <c r="B3" s="359"/>
      <c r="C3" s="359"/>
      <c r="D3" s="359"/>
      <c r="E3" s="359"/>
      <c r="F3" s="359"/>
    </row>
    <row r="4" spans="1:6" ht="15.6" customHeight="1">
      <c r="A4" s="257" t="s">
        <v>125</v>
      </c>
      <c r="B4" s="257"/>
      <c r="C4" s="257"/>
      <c r="D4" s="257"/>
      <c r="E4" s="257"/>
      <c r="F4" s="257"/>
    </row>
    <row r="5" spans="1:6" ht="15.6" customHeight="1">
      <c r="A5" s="261"/>
      <c r="B5" s="261"/>
      <c r="C5" s="261"/>
      <c r="D5" s="261"/>
      <c r="E5" s="261"/>
      <c r="F5" s="261"/>
    </row>
    <row r="6" spans="1:6" ht="15.6" customHeight="1">
      <c r="A6" s="261"/>
      <c r="B6" s="261"/>
      <c r="C6" s="261" t="s">
        <v>154</v>
      </c>
      <c r="D6" s="261"/>
      <c r="E6" s="261"/>
      <c r="F6" s="261"/>
    </row>
    <row r="7" spans="1:6" ht="15.6" customHeight="1" thickBot="1">
      <c r="A7" s="361" t="s">
        <v>82</v>
      </c>
      <c r="B7" s="361"/>
      <c r="C7" s="365" t="str">
        <f>IF('Page 1, Agreement'!C6=0," ",'Page 1, Agreement'!C6)</f>
        <v xml:space="preserve"> </v>
      </c>
      <c r="D7" s="365"/>
      <c r="E7" s="365"/>
      <c r="F7" s="365"/>
    </row>
    <row r="8" spans="1:6" ht="13.8" thickTop="1">
      <c r="A8" s="350"/>
      <c r="B8" s="351"/>
      <c r="C8" s="21" t="s">
        <v>39</v>
      </c>
      <c r="D8" s="21" t="s">
        <v>40</v>
      </c>
      <c r="E8" s="21" t="s">
        <v>41</v>
      </c>
      <c r="F8" s="22" t="s">
        <v>42</v>
      </c>
    </row>
    <row r="9" spans="1:6" ht="62.1" customHeight="1">
      <c r="A9" s="158"/>
      <c r="B9" s="159" t="s">
        <v>187</v>
      </c>
      <c r="C9" s="23" t="str">
        <f>'Page 4a, Impact, Unrestr G.F.'!C9</f>
        <v xml:space="preserve">Latest Board-Approved Budget Before Settlement  (As of ____) </v>
      </c>
      <c r="D9" s="23" t="s">
        <v>140</v>
      </c>
      <c r="E9" s="23" t="s">
        <v>146</v>
      </c>
      <c r="F9" s="24" t="s">
        <v>144</v>
      </c>
    </row>
    <row r="10" spans="1:6" ht="15" customHeight="1">
      <c r="A10" s="352" t="s">
        <v>43</v>
      </c>
      <c r="B10" s="353"/>
      <c r="C10" s="61"/>
      <c r="D10" s="61"/>
      <c r="E10" s="61"/>
      <c r="F10" s="62"/>
    </row>
    <row r="11" spans="1:6" ht="20.100000000000001" customHeight="1">
      <c r="A11" s="200" t="s">
        <v>174</v>
      </c>
      <c r="B11" s="215" t="s">
        <v>158</v>
      </c>
      <c r="C11" s="19">
        <v>0</v>
      </c>
      <c r="D11" s="73"/>
      <c r="E11" s="19">
        <v>0</v>
      </c>
      <c r="F11" s="25">
        <f>C11+E11</f>
        <v>0</v>
      </c>
    </row>
    <row r="12" spans="1:6" ht="20.100000000000001" customHeight="1">
      <c r="A12" s="200" t="s">
        <v>173</v>
      </c>
      <c r="B12" s="216" t="s">
        <v>159</v>
      </c>
      <c r="C12" s="19">
        <v>0</v>
      </c>
      <c r="D12" s="73"/>
      <c r="E12" s="19">
        <v>0</v>
      </c>
      <c r="F12" s="25">
        <f>C12+E12</f>
        <v>0</v>
      </c>
    </row>
    <row r="13" spans="1:6" ht="20.100000000000001" customHeight="1">
      <c r="A13" s="199" t="s">
        <v>175</v>
      </c>
      <c r="B13" s="217" t="s">
        <v>160</v>
      </c>
      <c r="C13" s="19">
        <v>0</v>
      </c>
      <c r="D13" s="149"/>
      <c r="E13" s="19">
        <v>0</v>
      </c>
      <c r="F13" s="25">
        <f>C13+E13</f>
        <v>0</v>
      </c>
    </row>
    <row r="14" spans="1:6" ht="20.100000000000001" customHeight="1">
      <c r="A14" s="355" t="s">
        <v>44</v>
      </c>
      <c r="B14" s="356"/>
      <c r="C14" s="28">
        <f>SUM(C11:C13)</f>
        <v>0</v>
      </c>
      <c r="D14" s="67"/>
      <c r="E14" s="28">
        <f>SUM(E11:E13)</f>
        <v>0</v>
      </c>
      <c r="F14" s="141">
        <f>SUM(F11:F13)</f>
        <v>0</v>
      </c>
    </row>
    <row r="15" spans="1:6" ht="15" customHeight="1">
      <c r="A15" s="352" t="s">
        <v>45</v>
      </c>
      <c r="B15" s="353"/>
      <c r="C15" s="63"/>
      <c r="D15" s="63"/>
      <c r="E15" s="63"/>
      <c r="F15" s="64"/>
    </row>
    <row r="16" spans="1:6" ht="20.100000000000001" customHeight="1">
      <c r="A16" s="200" t="s">
        <v>168</v>
      </c>
      <c r="B16" s="217" t="s">
        <v>161</v>
      </c>
      <c r="C16" s="19">
        <v>0</v>
      </c>
      <c r="D16" s="19">
        <v>0</v>
      </c>
      <c r="E16" s="19">
        <v>0</v>
      </c>
      <c r="F16" s="25">
        <f>C16+D16+E16</f>
        <v>0</v>
      </c>
    </row>
    <row r="17" spans="1:6" ht="20.100000000000001" customHeight="1">
      <c r="A17" s="199" t="s">
        <v>169</v>
      </c>
      <c r="B17" s="216" t="s">
        <v>162</v>
      </c>
      <c r="C17" s="20">
        <v>0</v>
      </c>
      <c r="D17" s="20">
        <v>0</v>
      </c>
      <c r="E17" s="20">
        <v>0</v>
      </c>
      <c r="F17" s="25">
        <f>C17+D17+E17</f>
        <v>0</v>
      </c>
    </row>
    <row r="18" spans="1:6" ht="20.100000000000001" customHeight="1">
      <c r="A18" s="199" t="s">
        <v>170</v>
      </c>
      <c r="B18" s="216" t="s">
        <v>163</v>
      </c>
      <c r="C18" s="20">
        <v>0</v>
      </c>
      <c r="D18" s="20">
        <v>0</v>
      </c>
      <c r="E18" s="20">
        <v>0</v>
      </c>
      <c r="F18" s="25">
        <f>C18+D18+E18</f>
        <v>0</v>
      </c>
    </row>
    <row r="19" spans="1:6" ht="20.100000000000001" customHeight="1">
      <c r="A19" s="199" t="s">
        <v>171</v>
      </c>
      <c r="B19" s="216" t="s">
        <v>164</v>
      </c>
      <c r="C19" s="20">
        <v>0</v>
      </c>
      <c r="D19" s="67"/>
      <c r="E19" s="20">
        <v>0</v>
      </c>
      <c r="F19" s="25">
        <f>C19+E19</f>
        <v>0</v>
      </c>
    </row>
    <row r="20" spans="1:6">
      <c r="A20" s="237" t="s">
        <v>269</v>
      </c>
      <c r="B20" s="216" t="s">
        <v>165</v>
      </c>
      <c r="C20" s="20">
        <v>0</v>
      </c>
      <c r="D20" s="67"/>
      <c r="E20" s="20">
        <v>0</v>
      </c>
      <c r="F20" s="25">
        <f>C20+E20</f>
        <v>0</v>
      </c>
    </row>
    <row r="21" spans="1:6" ht="20.100000000000001" customHeight="1">
      <c r="A21" s="199" t="s">
        <v>172</v>
      </c>
      <c r="B21" s="216" t="s">
        <v>166</v>
      </c>
      <c r="C21" s="20">
        <v>0</v>
      </c>
      <c r="D21" s="67"/>
      <c r="E21" s="20">
        <v>0</v>
      </c>
      <c r="F21" s="25">
        <f>C21+E21</f>
        <v>0</v>
      </c>
    </row>
    <row r="22" spans="1:6" ht="27" customHeight="1">
      <c r="A22" s="199" t="s">
        <v>280</v>
      </c>
      <c r="B22" s="201" t="s">
        <v>218</v>
      </c>
      <c r="C22" s="20">
        <v>0</v>
      </c>
      <c r="D22" s="67"/>
      <c r="E22" s="20">
        <v>0</v>
      </c>
      <c r="F22" s="25">
        <f>C22+E22</f>
        <v>0</v>
      </c>
    </row>
    <row r="23" spans="1:6" ht="20.100000000000001" customHeight="1">
      <c r="A23" s="199" t="s">
        <v>270</v>
      </c>
      <c r="B23" s="216" t="s">
        <v>167</v>
      </c>
      <c r="C23" s="20">
        <v>0</v>
      </c>
      <c r="D23" s="67"/>
      <c r="E23" s="20">
        <v>0</v>
      </c>
      <c r="F23" s="25">
        <f>C23+E23</f>
        <v>0</v>
      </c>
    </row>
    <row r="24" spans="1:6" ht="20.100000000000001" customHeight="1">
      <c r="A24" s="355" t="s">
        <v>46</v>
      </c>
      <c r="B24" s="356"/>
      <c r="C24" s="29">
        <f>SUM(C16:C23)</f>
        <v>0</v>
      </c>
      <c r="D24" s="29">
        <f>SUM(D16:D18)</f>
        <v>0</v>
      </c>
      <c r="E24" s="29">
        <f>SUM(E16:E23)</f>
        <v>0</v>
      </c>
      <c r="F24" s="26">
        <f>SUM(F16:F23)</f>
        <v>0</v>
      </c>
    </row>
    <row r="25" spans="1:6" ht="15" customHeight="1">
      <c r="A25" s="352" t="s">
        <v>101</v>
      </c>
      <c r="B25" s="353"/>
      <c r="C25" s="67"/>
      <c r="D25" s="67"/>
      <c r="E25" s="67"/>
      <c r="F25" s="110"/>
    </row>
    <row r="26" spans="1:6" ht="20.100000000000001" customHeight="1">
      <c r="A26" s="200" t="s">
        <v>181</v>
      </c>
      <c r="B26" s="217" t="s">
        <v>177</v>
      </c>
      <c r="C26" s="20">
        <v>0</v>
      </c>
      <c r="D26" s="20">
        <v>0</v>
      </c>
      <c r="E26" s="20">
        <v>0</v>
      </c>
      <c r="F26" s="26">
        <f>C26+D26+E26</f>
        <v>0</v>
      </c>
    </row>
    <row r="27" spans="1:6" ht="20.100000000000001" customHeight="1">
      <c r="A27" s="202" t="s">
        <v>180</v>
      </c>
      <c r="B27" s="216" t="s">
        <v>176</v>
      </c>
      <c r="C27" s="20">
        <v>0</v>
      </c>
      <c r="D27" s="20">
        <v>0</v>
      </c>
      <c r="E27" s="20">
        <v>0</v>
      </c>
      <c r="F27" s="26">
        <f>C27+D27+E27</f>
        <v>0</v>
      </c>
    </row>
    <row r="28" spans="1:6" ht="20.100000000000001" customHeight="1">
      <c r="A28" s="355" t="s">
        <v>136</v>
      </c>
      <c r="B28" s="356"/>
      <c r="C28" s="30">
        <f>C14-C24+C26-C27</f>
        <v>0</v>
      </c>
      <c r="D28" s="30">
        <f>D14-D24+D26-D27</f>
        <v>0</v>
      </c>
      <c r="E28" s="30">
        <f>E14-E24+E26-E27</f>
        <v>0</v>
      </c>
      <c r="F28" s="27">
        <f>F14-F24+F26-F27</f>
        <v>0</v>
      </c>
    </row>
    <row r="29" spans="1:6" ht="15" customHeight="1">
      <c r="A29" s="204"/>
      <c r="B29" s="212"/>
      <c r="C29" s="65"/>
      <c r="D29" s="65"/>
      <c r="E29" s="65"/>
      <c r="F29" s="66"/>
    </row>
    <row r="30" spans="1:6" ht="20.100000000000001" customHeight="1">
      <c r="A30" s="202" t="s">
        <v>185</v>
      </c>
      <c r="B30" s="216">
        <v>9791</v>
      </c>
      <c r="C30" s="20">
        <v>0</v>
      </c>
      <c r="D30" s="67"/>
      <c r="E30" s="67"/>
      <c r="F30" s="26">
        <f>C30</f>
        <v>0</v>
      </c>
    </row>
    <row r="31" spans="1:6" ht="20.100000000000001" customHeight="1">
      <c r="A31" s="202" t="s">
        <v>276</v>
      </c>
      <c r="B31" s="216" t="s">
        <v>182</v>
      </c>
      <c r="C31" s="20">
        <v>0</v>
      </c>
      <c r="D31" s="67"/>
      <c r="E31" s="67"/>
      <c r="F31" s="26">
        <f>C31</f>
        <v>0</v>
      </c>
    </row>
    <row r="32" spans="1:6" ht="20.100000000000001" customHeight="1">
      <c r="A32" s="355" t="s">
        <v>186</v>
      </c>
      <c r="B32" s="356"/>
      <c r="C32" s="29">
        <f>C28+C30+C31</f>
        <v>0</v>
      </c>
      <c r="D32" s="29">
        <f>D28</f>
        <v>0</v>
      </c>
      <c r="E32" s="29">
        <f>E28</f>
        <v>0</v>
      </c>
      <c r="F32" s="26">
        <f>F28+F30+F31</f>
        <v>0</v>
      </c>
    </row>
    <row r="33" spans="1:6" ht="15" customHeight="1">
      <c r="A33" s="352" t="s">
        <v>279</v>
      </c>
      <c r="B33" s="353"/>
      <c r="C33" s="65"/>
      <c r="D33" s="65"/>
      <c r="E33" s="65"/>
      <c r="F33" s="66"/>
    </row>
    <row r="34" spans="1:6" ht="20.100000000000001" customHeight="1">
      <c r="A34" s="206" t="s">
        <v>271</v>
      </c>
      <c r="B34" s="217" t="s">
        <v>206</v>
      </c>
      <c r="C34" s="20">
        <v>0</v>
      </c>
      <c r="D34" s="20">
        <v>0</v>
      </c>
      <c r="E34" s="20">
        <v>0</v>
      </c>
      <c r="F34" s="26">
        <f>C34+D34+E34</f>
        <v>0</v>
      </c>
    </row>
    <row r="35" spans="1:6" ht="20.100000000000001" customHeight="1">
      <c r="A35" s="202" t="s">
        <v>277</v>
      </c>
      <c r="B35" s="216">
        <v>9740</v>
      </c>
      <c r="C35" s="20">
        <v>0</v>
      </c>
      <c r="D35" s="20">
        <v>0</v>
      </c>
      <c r="E35" s="20">
        <v>0</v>
      </c>
      <c r="F35" s="26">
        <f>C35+D35+E35</f>
        <v>0</v>
      </c>
    </row>
    <row r="36" spans="1:6" ht="20.100000000000001" customHeight="1">
      <c r="A36" s="202" t="s">
        <v>273</v>
      </c>
      <c r="B36" s="216" t="s">
        <v>207</v>
      </c>
      <c r="C36" s="20">
        <v>0</v>
      </c>
      <c r="D36" s="20">
        <v>0</v>
      </c>
      <c r="E36" s="20">
        <v>0</v>
      </c>
      <c r="F36" s="26">
        <f>C36+D36+E36</f>
        <v>0</v>
      </c>
    </row>
    <row r="37" spans="1:6" ht="20.100000000000001" customHeight="1">
      <c r="A37" s="202" t="s">
        <v>274</v>
      </c>
      <c r="B37" s="216">
        <v>9780</v>
      </c>
      <c r="C37" s="20">
        <v>0</v>
      </c>
      <c r="D37" s="20">
        <v>0</v>
      </c>
      <c r="E37" s="20">
        <v>0</v>
      </c>
      <c r="F37" s="26">
        <f>C37+D37+E37</f>
        <v>0</v>
      </c>
    </row>
    <row r="38" spans="1:6" ht="20.100000000000001" customHeight="1">
      <c r="A38" s="202" t="s">
        <v>209</v>
      </c>
      <c r="B38" s="216">
        <v>9789</v>
      </c>
      <c r="C38" s="20">
        <v>0</v>
      </c>
      <c r="D38" s="20">
        <v>0</v>
      </c>
      <c r="E38" s="20">
        <v>0</v>
      </c>
      <c r="F38" s="26">
        <f>C38+D38+E38</f>
        <v>0</v>
      </c>
    </row>
    <row r="39" spans="1:6" ht="20.100000000000001" customHeight="1" thickBot="1">
      <c r="A39" s="207" t="s">
        <v>210</v>
      </c>
      <c r="B39" s="218">
        <v>9790</v>
      </c>
      <c r="C39" s="33">
        <f>C32-SUM(C34:C38)</f>
        <v>0</v>
      </c>
      <c r="D39" s="33">
        <f>D32-SUM(D34:D38)</f>
        <v>0</v>
      </c>
      <c r="E39" s="33">
        <f>E32-SUM(E34:E38)</f>
        <v>0</v>
      </c>
      <c r="F39" s="34">
        <f>F32-SUM(F34:F38)</f>
        <v>0</v>
      </c>
    </row>
    <row r="40" spans="1:6" ht="13.8" thickTop="1">
      <c r="A40" s="17" t="s">
        <v>135</v>
      </c>
      <c r="B40" s="224"/>
      <c r="C40" s="364" t="s">
        <v>263</v>
      </c>
      <c r="D40" s="364"/>
      <c r="E40" s="364"/>
      <c r="F40" s="364"/>
    </row>
    <row r="41" spans="1:6" ht="17.399999999999999">
      <c r="A41" s="59"/>
      <c r="B41" s="157"/>
    </row>
  </sheetData>
  <sheetProtection selectLockedCells="1"/>
  <mergeCells count="19">
    <mergeCell ref="C40:F40"/>
    <mergeCell ref="A15:B15"/>
    <mergeCell ref="A33:B33"/>
    <mergeCell ref="A1:F1"/>
    <mergeCell ref="A3:F3"/>
    <mergeCell ref="A4:F4"/>
    <mergeCell ref="C7:F7"/>
    <mergeCell ref="A5:F5"/>
    <mergeCell ref="C6:F6"/>
    <mergeCell ref="A2:F2"/>
    <mergeCell ref="A8:B8"/>
    <mergeCell ref="A28:B28"/>
    <mergeCell ref="A32:B32"/>
    <mergeCell ref="A7:B7"/>
    <mergeCell ref="A6:B6"/>
    <mergeCell ref="A10:B10"/>
    <mergeCell ref="A14:B14"/>
    <mergeCell ref="A24:B24"/>
    <mergeCell ref="A25:B25"/>
  </mergeCells>
  <phoneticPr fontId="2" type="noConversion"/>
  <printOptions horizontalCentered="1"/>
  <pageMargins left="0.2" right="0.2" top="0.5" bottom="0.75" header="0.25" footer="0.25"/>
  <pageSetup scale="95" orientation="portrait" r:id="rId1"/>
  <headerFooter alignWithMargins="0">
    <oddFooter>&amp;L&amp;"Times New Roman,Regular"Printed &amp;D at &amp;T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F42"/>
  <sheetViews>
    <sheetView workbookViewId="0">
      <selection activeCell="A2" sqref="A2:D2"/>
    </sheetView>
  </sheetViews>
  <sheetFormatPr defaultColWidth="9.109375" defaultRowHeight="13.2"/>
  <cols>
    <col min="1" max="1" width="34.6640625" customWidth="1"/>
    <col min="2" max="2" width="9.33203125" customWidth="1"/>
    <col min="3" max="6" width="14.6640625" customWidth="1"/>
  </cols>
  <sheetData>
    <row r="1" spans="1:6" ht="15.6" customHeight="1">
      <c r="A1" s="259" t="str">
        <f>IF('Page 1, Agreement'!C5=0," ",'Page 1, Agreement'!C5)</f>
        <v>Sample School District</v>
      </c>
      <c r="B1" s="259"/>
      <c r="C1" s="259"/>
      <c r="D1" s="259"/>
      <c r="E1" s="259"/>
      <c r="F1" s="259"/>
    </row>
    <row r="2" spans="1:6" ht="15.6" customHeight="1">
      <c r="A2" s="363" t="s">
        <v>282</v>
      </c>
      <c r="B2" s="363"/>
      <c r="C2" s="363"/>
      <c r="D2" s="363"/>
      <c r="E2" s="363"/>
      <c r="F2" s="363"/>
    </row>
    <row r="3" spans="1:6" ht="15.6" customHeight="1">
      <c r="A3" s="359" t="s">
        <v>325</v>
      </c>
      <c r="B3" s="359"/>
      <c r="C3" s="359"/>
      <c r="D3" s="359"/>
      <c r="E3" s="359"/>
      <c r="F3" s="359"/>
    </row>
    <row r="4" spans="1:6" ht="15.6" customHeight="1">
      <c r="A4" s="257" t="s">
        <v>125</v>
      </c>
      <c r="B4" s="257"/>
      <c r="C4" s="257"/>
      <c r="D4" s="257"/>
      <c r="E4" s="257"/>
      <c r="F4" s="257"/>
    </row>
    <row r="5" spans="1:6" ht="15.6" customHeight="1">
      <c r="A5" s="261"/>
      <c r="B5" s="261"/>
      <c r="C5" s="261"/>
      <c r="D5" s="261"/>
      <c r="E5" s="261"/>
      <c r="F5" s="261"/>
    </row>
    <row r="6" spans="1:6" ht="15.6" customHeight="1">
      <c r="A6" s="261"/>
      <c r="B6" s="261"/>
      <c r="C6" s="261" t="s">
        <v>137</v>
      </c>
      <c r="D6" s="261"/>
      <c r="E6" s="261"/>
      <c r="F6" s="261"/>
    </row>
    <row r="7" spans="1:6" ht="14.4" thickBot="1">
      <c r="A7" s="361" t="s">
        <v>82</v>
      </c>
      <c r="B7" s="361"/>
      <c r="C7" s="367" t="str">
        <f>IF('Page 1, Agreement'!C6=0," ",'Page 1, Agreement'!C6)</f>
        <v xml:space="preserve"> </v>
      </c>
      <c r="D7" s="367"/>
      <c r="E7" s="367"/>
      <c r="F7" s="367"/>
    </row>
    <row r="8" spans="1:6" ht="13.8" thickTop="1">
      <c r="A8" s="350"/>
      <c r="B8" s="351"/>
      <c r="C8" s="21" t="s">
        <v>39</v>
      </c>
      <c r="D8" s="21" t="s">
        <v>40</v>
      </c>
      <c r="E8" s="21" t="s">
        <v>41</v>
      </c>
      <c r="F8" s="22" t="s">
        <v>42</v>
      </c>
    </row>
    <row r="9" spans="1:6" ht="60">
      <c r="A9" s="158"/>
      <c r="B9" s="159" t="s">
        <v>187</v>
      </c>
      <c r="C9" s="23" t="str">
        <f>'Page 4a, Impact, Unrestr G.F.'!C9</f>
        <v xml:space="preserve">Latest Board-Approved Budget Before Settlement  (As of ____) </v>
      </c>
      <c r="D9" s="23" t="s">
        <v>140</v>
      </c>
      <c r="E9" s="23" t="s">
        <v>146</v>
      </c>
      <c r="F9" s="24" t="s">
        <v>144</v>
      </c>
    </row>
    <row r="10" spans="1:6" ht="20.100000000000001" customHeight="1">
      <c r="A10" s="352" t="s">
        <v>43</v>
      </c>
      <c r="B10" s="353"/>
      <c r="C10" s="61"/>
      <c r="D10" s="61"/>
      <c r="E10" s="61"/>
      <c r="F10" s="62"/>
    </row>
    <row r="11" spans="1:6" ht="20.100000000000001" customHeight="1">
      <c r="A11" s="200" t="s">
        <v>241</v>
      </c>
      <c r="B11" s="217" t="s">
        <v>157</v>
      </c>
      <c r="C11" s="19">
        <v>0</v>
      </c>
      <c r="D11" s="73"/>
      <c r="E11" s="19">
        <v>0</v>
      </c>
      <c r="F11" s="25">
        <f>C11+E11</f>
        <v>0</v>
      </c>
    </row>
    <row r="12" spans="1:6" ht="20.100000000000001" customHeight="1">
      <c r="A12" s="199" t="s">
        <v>174</v>
      </c>
      <c r="B12" s="216" t="s">
        <v>158</v>
      </c>
      <c r="C12" s="19">
        <v>0</v>
      </c>
      <c r="D12" s="149"/>
      <c r="E12" s="19">
        <v>0</v>
      </c>
      <c r="F12" s="25">
        <f>C12+E12</f>
        <v>0</v>
      </c>
    </row>
    <row r="13" spans="1:6" ht="20.100000000000001" customHeight="1">
      <c r="A13" s="199" t="s">
        <v>173</v>
      </c>
      <c r="B13" s="216" t="s">
        <v>159</v>
      </c>
      <c r="C13" s="19">
        <v>0</v>
      </c>
      <c r="D13" s="149"/>
      <c r="E13" s="19">
        <v>0</v>
      </c>
      <c r="F13" s="25">
        <f>C13+E13</f>
        <v>0</v>
      </c>
    </row>
    <row r="14" spans="1:6" ht="20.100000000000001" customHeight="1">
      <c r="A14" s="199" t="s">
        <v>175</v>
      </c>
      <c r="B14" s="216" t="s">
        <v>160</v>
      </c>
      <c r="C14" s="19">
        <v>0</v>
      </c>
      <c r="D14" s="149"/>
      <c r="E14" s="19">
        <v>0</v>
      </c>
      <c r="F14" s="25">
        <f>C14+E14</f>
        <v>0</v>
      </c>
    </row>
    <row r="15" spans="1:6" ht="15" customHeight="1">
      <c r="A15" s="355" t="s">
        <v>44</v>
      </c>
      <c r="B15" s="356"/>
      <c r="C15" s="28">
        <f>SUM(C11:C14)</f>
        <v>0</v>
      </c>
      <c r="D15" s="149"/>
      <c r="E15" s="28">
        <f>SUM(E11:E14)</f>
        <v>0</v>
      </c>
      <c r="F15" s="141">
        <f>SUM(F11:F14)</f>
        <v>0</v>
      </c>
    </row>
    <row r="16" spans="1:6" ht="20.100000000000001" customHeight="1">
      <c r="A16" s="352" t="s">
        <v>45</v>
      </c>
      <c r="B16" s="353"/>
      <c r="C16" s="63"/>
      <c r="D16" s="63"/>
      <c r="E16" s="63"/>
      <c r="F16" s="64"/>
    </row>
    <row r="17" spans="1:6" ht="20.100000000000001" customHeight="1">
      <c r="A17" s="200" t="s">
        <v>168</v>
      </c>
      <c r="B17" s="217" t="s">
        <v>161</v>
      </c>
      <c r="C17" s="19">
        <v>0</v>
      </c>
      <c r="D17" s="19">
        <v>0</v>
      </c>
      <c r="E17" s="19">
        <v>0</v>
      </c>
      <c r="F17" s="25">
        <f>C17+D17+E17</f>
        <v>0</v>
      </c>
    </row>
    <row r="18" spans="1:6" ht="20.100000000000001" customHeight="1">
      <c r="A18" s="199" t="s">
        <v>169</v>
      </c>
      <c r="B18" s="216" t="s">
        <v>162</v>
      </c>
      <c r="C18" s="20">
        <v>0</v>
      </c>
      <c r="D18" s="20">
        <v>0</v>
      </c>
      <c r="E18" s="20">
        <v>0</v>
      </c>
      <c r="F18" s="25">
        <f>C18+D18+E18</f>
        <v>0</v>
      </c>
    </row>
    <row r="19" spans="1:6" ht="20.100000000000001" customHeight="1">
      <c r="A19" s="199" t="s">
        <v>170</v>
      </c>
      <c r="B19" s="216" t="s">
        <v>163</v>
      </c>
      <c r="C19" s="20">
        <v>0</v>
      </c>
      <c r="D19" s="20">
        <v>0</v>
      </c>
      <c r="E19" s="20">
        <v>0</v>
      </c>
      <c r="F19" s="25">
        <f>C19+D19+E19</f>
        <v>0</v>
      </c>
    </row>
    <row r="20" spans="1:6" ht="20.100000000000001" customHeight="1">
      <c r="A20" s="199" t="s">
        <v>171</v>
      </c>
      <c r="B20" s="216" t="s">
        <v>164</v>
      </c>
      <c r="C20" s="20">
        <v>0</v>
      </c>
      <c r="D20" s="67"/>
      <c r="E20" s="20">
        <v>0</v>
      </c>
      <c r="F20" s="25">
        <f>C20+E20</f>
        <v>0</v>
      </c>
    </row>
    <row r="21" spans="1:6">
      <c r="A21" s="237" t="s">
        <v>269</v>
      </c>
      <c r="B21" s="216" t="s">
        <v>165</v>
      </c>
      <c r="C21" s="20">
        <v>0</v>
      </c>
      <c r="D21" s="67"/>
      <c r="E21" s="20">
        <v>0</v>
      </c>
      <c r="F21" s="25">
        <f>C21+E21</f>
        <v>0</v>
      </c>
    </row>
    <row r="22" spans="1:6" ht="27" customHeight="1">
      <c r="A22" s="199" t="s">
        <v>172</v>
      </c>
      <c r="B22" s="216" t="s">
        <v>166</v>
      </c>
      <c r="C22" s="20">
        <v>0</v>
      </c>
      <c r="D22" s="67"/>
      <c r="E22" s="20">
        <v>0</v>
      </c>
      <c r="F22" s="25">
        <f>C22+E22</f>
        <v>0</v>
      </c>
    </row>
    <row r="23" spans="1:6" ht="25.2">
      <c r="A23" s="199" t="s">
        <v>280</v>
      </c>
      <c r="B23" s="201" t="s">
        <v>218</v>
      </c>
      <c r="C23" s="20">
        <v>0</v>
      </c>
      <c r="D23" s="67"/>
      <c r="E23" s="20">
        <v>0</v>
      </c>
      <c r="F23" s="25">
        <f>C23+E23</f>
        <v>0</v>
      </c>
    </row>
    <row r="24" spans="1:6" ht="20.100000000000001" customHeight="1">
      <c r="A24" s="199" t="s">
        <v>275</v>
      </c>
      <c r="B24" s="216" t="s">
        <v>167</v>
      </c>
      <c r="C24" s="20">
        <v>0</v>
      </c>
      <c r="D24" s="67"/>
      <c r="E24" s="20">
        <v>0</v>
      </c>
      <c r="F24" s="25">
        <f>C24+E24</f>
        <v>0</v>
      </c>
    </row>
    <row r="25" spans="1:6" ht="15" customHeight="1">
      <c r="A25" s="355" t="s">
        <v>46</v>
      </c>
      <c r="B25" s="356"/>
      <c r="C25" s="29">
        <f>SUM(C17:C24)</f>
        <v>0</v>
      </c>
      <c r="D25" s="29">
        <f>SUM(D17:D19)</f>
        <v>0</v>
      </c>
      <c r="E25" s="29">
        <f>SUM(E17:E24)</f>
        <v>0</v>
      </c>
      <c r="F25" s="26">
        <f>SUM(F17:F24)</f>
        <v>0</v>
      </c>
    </row>
    <row r="26" spans="1:6" ht="20.100000000000001" customHeight="1">
      <c r="A26" s="352" t="s">
        <v>101</v>
      </c>
      <c r="B26" s="353"/>
      <c r="C26" s="67"/>
      <c r="D26" s="67"/>
      <c r="E26" s="67"/>
      <c r="F26" s="110"/>
    </row>
    <row r="27" spans="1:6" ht="20.100000000000001" customHeight="1">
      <c r="A27" s="200" t="s">
        <v>181</v>
      </c>
      <c r="B27" s="217" t="s">
        <v>177</v>
      </c>
      <c r="C27" s="20">
        <v>0</v>
      </c>
      <c r="D27" s="20">
        <v>0</v>
      </c>
      <c r="E27" s="20">
        <v>0</v>
      </c>
      <c r="F27" s="26">
        <f>C27+D27+E27</f>
        <v>0</v>
      </c>
    </row>
    <row r="28" spans="1:6" ht="20.100000000000001" customHeight="1">
      <c r="A28" s="202" t="s">
        <v>180</v>
      </c>
      <c r="B28" s="216" t="s">
        <v>176</v>
      </c>
      <c r="C28" s="20">
        <v>0</v>
      </c>
      <c r="D28" s="20">
        <v>0</v>
      </c>
      <c r="E28" s="20">
        <v>0</v>
      </c>
      <c r="F28" s="26">
        <f>C28+D28+E28</f>
        <v>0</v>
      </c>
    </row>
    <row r="29" spans="1:6" ht="15" customHeight="1">
      <c r="A29" s="355" t="s">
        <v>136</v>
      </c>
      <c r="B29" s="356"/>
      <c r="C29" s="30">
        <f>C15-C25+C27-C28</f>
        <v>0</v>
      </c>
      <c r="D29" s="30">
        <f>D15-D25+D27-D28</f>
        <v>0</v>
      </c>
      <c r="E29" s="30">
        <f>E15-E25+E27-E28</f>
        <v>0</v>
      </c>
      <c r="F29" s="27">
        <f>F15-F25+F27-F28</f>
        <v>0</v>
      </c>
    </row>
    <row r="30" spans="1:6" ht="20.100000000000001" customHeight="1">
      <c r="A30" s="204"/>
      <c r="B30" s="212"/>
      <c r="C30" s="65"/>
      <c r="D30" s="65"/>
      <c r="E30" s="65"/>
      <c r="F30" s="66"/>
    </row>
    <row r="31" spans="1:6" ht="20.100000000000001" customHeight="1">
      <c r="A31" s="202" t="s">
        <v>185</v>
      </c>
      <c r="B31" s="216">
        <v>9791</v>
      </c>
      <c r="C31" s="20">
        <v>0</v>
      </c>
      <c r="D31" s="67"/>
      <c r="E31" s="67"/>
      <c r="F31" s="26">
        <f>C31</f>
        <v>0</v>
      </c>
    </row>
    <row r="32" spans="1:6" ht="20.100000000000001" customHeight="1">
      <c r="A32" s="202" t="s">
        <v>276</v>
      </c>
      <c r="B32" s="216" t="s">
        <v>182</v>
      </c>
      <c r="C32" s="20">
        <v>0</v>
      </c>
      <c r="D32" s="67"/>
      <c r="E32" s="67"/>
      <c r="F32" s="26">
        <f>C32</f>
        <v>0</v>
      </c>
    </row>
    <row r="33" spans="1:6" ht="15" customHeight="1">
      <c r="A33" s="355" t="s">
        <v>186</v>
      </c>
      <c r="B33" s="356"/>
      <c r="C33" s="29">
        <f>C29+C31+C32</f>
        <v>0</v>
      </c>
      <c r="D33" s="29">
        <f>D29</f>
        <v>0</v>
      </c>
      <c r="E33" s="29">
        <f>E29</f>
        <v>0</v>
      </c>
      <c r="F33" s="26">
        <f>F29+F31+F32</f>
        <v>0</v>
      </c>
    </row>
    <row r="34" spans="1:6" ht="20.100000000000001" customHeight="1">
      <c r="A34" s="352" t="s">
        <v>279</v>
      </c>
      <c r="B34" s="353"/>
      <c r="C34" s="65"/>
      <c r="D34" s="65"/>
      <c r="E34" s="65"/>
      <c r="F34" s="66"/>
    </row>
    <row r="35" spans="1:6" ht="20.100000000000001" customHeight="1">
      <c r="A35" s="206" t="s">
        <v>278</v>
      </c>
      <c r="B35" s="217" t="s">
        <v>206</v>
      </c>
      <c r="C35" s="20">
        <v>0</v>
      </c>
      <c r="D35" s="20">
        <v>0</v>
      </c>
      <c r="E35" s="20">
        <v>0</v>
      </c>
      <c r="F35" s="26">
        <f>C35+D35+E35</f>
        <v>0</v>
      </c>
    </row>
    <row r="36" spans="1:6" ht="20.100000000000001" customHeight="1">
      <c r="A36" s="202" t="s">
        <v>277</v>
      </c>
      <c r="B36" s="216">
        <v>9740</v>
      </c>
      <c r="C36" s="20">
        <v>0</v>
      </c>
      <c r="D36" s="20">
        <v>0</v>
      </c>
      <c r="E36" s="20">
        <v>0</v>
      </c>
      <c r="F36" s="26">
        <f>C36+D36+E36</f>
        <v>0</v>
      </c>
    </row>
    <row r="37" spans="1:6" ht="20.100000000000001" customHeight="1">
      <c r="A37" s="202" t="s">
        <v>273</v>
      </c>
      <c r="B37" s="216" t="s">
        <v>207</v>
      </c>
      <c r="C37" s="20">
        <v>0</v>
      </c>
      <c r="D37" s="20">
        <v>0</v>
      </c>
      <c r="E37" s="20">
        <v>0</v>
      </c>
      <c r="F37" s="26">
        <f>C37+D37+E37</f>
        <v>0</v>
      </c>
    </row>
    <row r="38" spans="1:6" ht="20.100000000000001" customHeight="1">
      <c r="A38" s="202" t="s">
        <v>274</v>
      </c>
      <c r="B38" s="216">
        <v>9780</v>
      </c>
      <c r="C38" s="20">
        <v>0</v>
      </c>
      <c r="D38" s="20">
        <v>0</v>
      </c>
      <c r="E38" s="20">
        <v>0</v>
      </c>
      <c r="F38" s="26">
        <f>C38+D38+E38</f>
        <v>0</v>
      </c>
    </row>
    <row r="39" spans="1:6" ht="20.100000000000001" customHeight="1">
      <c r="A39" s="202" t="s">
        <v>209</v>
      </c>
      <c r="B39" s="216">
        <v>9789</v>
      </c>
      <c r="C39" s="20">
        <v>0</v>
      </c>
      <c r="D39" s="20">
        <v>0</v>
      </c>
      <c r="E39" s="20">
        <v>0</v>
      </c>
      <c r="F39" s="26">
        <f>C39+D39+E39</f>
        <v>0</v>
      </c>
    </row>
    <row r="40" spans="1:6" ht="13.8" thickBot="1">
      <c r="A40" s="207" t="s">
        <v>210</v>
      </c>
      <c r="B40" s="218">
        <v>9790</v>
      </c>
      <c r="C40" s="33">
        <f>C33-SUM(C35:C39)</f>
        <v>0</v>
      </c>
      <c r="D40" s="33">
        <f>D33-SUM(D35:D39)</f>
        <v>0</v>
      </c>
      <c r="E40" s="33">
        <f>E33-SUM(E35:E39)</f>
        <v>0</v>
      </c>
      <c r="F40" s="34">
        <f>F33-SUM(F35:F39)</f>
        <v>0</v>
      </c>
    </row>
    <row r="41" spans="1:6" ht="13.8" thickTop="1">
      <c r="A41" s="17" t="s">
        <v>135</v>
      </c>
      <c r="B41" s="17"/>
      <c r="C41" s="364" t="s">
        <v>263</v>
      </c>
      <c r="D41" s="364"/>
      <c r="E41" s="364"/>
      <c r="F41" s="364"/>
    </row>
    <row r="42" spans="1:6" ht="17.399999999999999">
      <c r="A42" s="59"/>
      <c r="B42" s="59"/>
    </row>
  </sheetData>
  <mergeCells count="19">
    <mergeCell ref="C41:F41"/>
    <mergeCell ref="A3:F3"/>
    <mergeCell ref="A8:B8"/>
    <mergeCell ref="A33:B33"/>
    <mergeCell ref="A34:B34"/>
    <mergeCell ref="A10:B10"/>
    <mergeCell ref="A15:B15"/>
    <mergeCell ref="A16:B16"/>
    <mergeCell ref="A25:B25"/>
    <mergeCell ref="A26:B26"/>
    <mergeCell ref="A29:B29"/>
    <mergeCell ref="A1:F1"/>
    <mergeCell ref="A4:F4"/>
    <mergeCell ref="C7:F7"/>
    <mergeCell ref="A5:F5"/>
    <mergeCell ref="C6:F6"/>
    <mergeCell ref="A7:B7"/>
    <mergeCell ref="A6:B6"/>
    <mergeCell ref="A2:F2"/>
  </mergeCells>
  <phoneticPr fontId="2" type="noConversion"/>
  <printOptions horizontalCentered="1"/>
  <pageMargins left="0.2" right="0.2" top="0.5" bottom="0.75" header="0.25" footer="0.25"/>
  <pageSetup scale="94" orientation="portrait" r:id="rId1"/>
  <headerFooter alignWithMargins="0">
    <oddFooter>&amp;L&amp;"Times New Roman,Regular"Printed &amp;D at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F41"/>
  <sheetViews>
    <sheetView workbookViewId="0">
      <selection activeCell="A2" sqref="A2:D2"/>
    </sheetView>
  </sheetViews>
  <sheetFormatPr defaultColWidth="9.109375" defaultRowHeight="13.2"/>
  <cols>
    <col min="1" max="1" width="34.6640625" customWidth="1"/>
    <col min="2" max="2" width="9.33203125" style="1" customWidth="1"/>
    <col min="3" max="6" width="14.6640625" customWidth="1"/>
  </cols>
  <sheetData>
    <row r="1" spans="1:6" ht="15.6">
      <c r="A1" s="259" t="str">
        <f>IF('Page 1, Agreement'!C5=0," ",'Page 1, Agreement'!C5)</f>
        <v>Sample School District</v>
      </c>
      <c r="B1" s="259"/>
      <c r="C1" s="259"/>
      <c r="D1" s="259"/>
      <c r="E1" s="259"/>
      <c r="F1" s="259"/>
    </row>
    <row r="2" spans="1:6">
      <c r="A2" s="363" t="s">
        <v>282</v>
      </c>
      <c r="B2" s="363"/>
      <c r="C2" s="363"/>
      <c r="D2" s="363"/>
      <c r="E2" s="363"/>
      <c r="F2" s="363"/>
    </row>
    <row r="3" spans="1:6">
      <c r="A3" s="359" t="s">
        <v>326</v>
      </c>
      <c r="B3" s="359"/>
      <c r="C3" s="359"/>
      <c r="D3" s="359"/>
      <c r="E3" s="359"/>
      <c r="F3" s="359"/>
    </row>
    <row r="4" spans="1:6" ht="15.6">
      <c r="A4" s="257" t="s">
        <v>125</v>
      </c>
      <c r="B4" s="257"/>
      <c r="C4" s="257"/>
      <c r="D4" s="257"/>
      <c r="E4" s="257"/>
      <c r="F4" s="257"/>
    </row>
    <row r="5" spans="1:6" ht="15.6">
      <c r="A5" s="261"/>
      <c r="B5" s="261"/>
      <c r="C5" s="261"/>
      <c r="D5" s="261"/>
      <c r="E5" s="261"/>
      <c r="F5" s="261"/>
    </row>
    <row r="6" spans="1:6" ht="15.75" customHeight="1">
      <c r="A6" s="370" t="s">
        <v>75</v>
      </c>
      <c r="B6" s="370"/>
      <c r="C6" s="369"/>
      <c r="D6" s="369"/>
      <c r="E6" s="369"/>
      <c r="F6" s="369"/>
    </row>
    <row r="7" spans="1:6" ht="16.2" thickBot="1">
      <c r="A7" s="361" t="s">
        <v>82</v>
      </c>
      <c r="B7" s="361"/>
      <c r="C7" s="368" t="str">
        <f>IF('Page 1, Agreement'!C6=0," ",'Page 1, Agreement'!C6)</f>
        <v xml:space="preserve"> </v>
      </c>
      <c r="D7" s="368"/>
      <c r="E7" s="368"/>
      <c r="F7" s="368"/>
    </row>
    <row r="8" spans="1:6" ht="13.8" thickTop="1">
      <c r="A8" s="350"/>
      <c r="B8" s="351"/>
      <c r="C8" s="21" t="s">
        <v>39</v>
      </c>
      <c r="D8" s="21" t="s">
        <v>40</v>
      </c>
      <c r="E8" s="21" t="s">
        <v>41</v>
      </c>
      <c r="F8" s="22" t="s">
        <v>42</v>
      </c>
    </row>
    <row r="9" spans="1:6" ht="62.1" customHeight="1">
      <c r="A9" s="158"/>
      <c r="B9" s="159" t="s">
        <v>187</v>
      </c>
      <c r="C9" s="23" t="str">
        <f>'Page 4a, Impact, Unrestr G.F.'!C9</f>
        <v xml:space="preserve">Latest Board-Approved Budget Before Settlement  (As of ____) </v>
      </c>
      <c r="D9" s="23" t="s">
        <v>140</v>
      </c>
      <c r="E9" s="23" t="s">
        <v>146</v>
      </c>
      <c r="F9" s="24" t="s">
        <v>144</v>
      </c>
    </row>
    <row r="10" spans="1:6" ht="15" customHeight="1">
      <c r="A10" s="352" t="s">
        <v>43</v>
      </c>
      <c r="B10" s="353"/>
      <c r="C10" s="61"/>
      <c r="D10" s="61"/>
      <c r="E10" s="61"/>
      <c r="F10" s="62"/>
    </row>
    <row r="11" spans="1:6" ht="20.100000000000001" customHeight="1">
      <c r="A11" s="200" t="s">
        <v>174</v>
      </c>
      <c r="B11" s="215" t="s">
        <v>158</v>
      </c>
      <c r="C11" s="19">
        <v>0</v>
      </c>
      <c r="D11" s="73"/>
      <c r="E11" s="19">
        <v>0</v>
      </c>
      <c r="F11" s="25">
        <f>C11+E11</f>
        <v>0</v>
      </c>
    </row>
    <row r="12" spans="1:6" ht="20.100000000000001" customHeight="1">
      <c r="A12" s="200" t="s">
        <v>173</v>
      </c>
      <c r="B12" s="216" t="s">
        <v>159</v>
      </c>
      <c r="C12" s="19">
        <v>0</v>
      </c>
      <c r="D12" s="73"/>
      <c r="E12" s="19">
        <v>0</v>
      </c>
      <c r="F12" s="25">
        <f>C12+E12</f>
        <v>0</v>
      </c>
    </row>
    <row r="13" spans="1:6" ht="20.100000000000001" customHeight="1">
      <c r="A13" s="199" t="s">
        <v>188</v>
      </c>
      <c r="B13" s="217" t="s">
        <v>160</v>
      </c>
      <c r="C13" s="19">
        <v>0</v>
      </c>
      <c r="D13" s="149"/>
      <c r="E13" s="19">
        <v>0</v>
      </c>
      <c r="F13" s="25">
        <f>C13+E13</f>
        <v>0</v>
      </c>
    </row>
    <row r="14" spans="1:6" ht="20.100000000000001" customHeight="1">
      <c r="A14" s="355" t="s">
        <v>44</v>
      </c>
      <c r="B14" s="356"/>
      <c r="C14" s="28">
        <f>SUM(C11:C13)</f>
        <v>0</v>
      </c>
      <c r="D14" s="149"/>
      <c r="E14" s="28">
        <f>SUM(E11:E13)</f>
        <v>0</v>
      </c>
      <c r="F14" s="141">
        <f>SUM(F11:F13)</f>
        <v>0</v>
      </c>
    </row>
    <row r="15" spans="1:6" ht="15" customHeight="1">
      <c r="A15" s="208" t="s">
        <v>45</v>
      </c>
      <c r="B15" s="211"/>
      <c r="C15" s="63"/>
      <c r="D15" s="63"/>
      <c r="E15" s="63"/>
      <c r="F15" s="64"/>
    </row>
    <row r="16" spans="1:6" ht="20.100000000000001" customHeight="1">
      <c r="A16" s="200" t="s">
        <v>168</v>
      </c>
      <c r="B16" s="217" t="s">
        <v>161</v>
      </c>
      <c r="C16" s="19">
        <v>0</v>
      </c>
      <c r="D16" s="19">
        <v>0</v>
      </c>
      <c r="E16" s="19">
        <v>0</v>
      </c>
      <c r="F16" s="25">
        <f>C16+D16+E16</f>
        <v>0</v>
      </c>
    </row>
    <row r="17" spans="1:6" ht="20.100000000000001" customHeight="1">
      <c r="A17" s="199" t="s">
        <v>169</v>
      </c>
      <c r="B17" s="216" t="s">
        <v>162</v>
      </c>
      <c r="C17" s="20">
        <v>0</v>
      </c>
      <c r="D17" s="20">
        <v>0</v>
      </c>
      <c r="E17" s="20">
        <v>0</v>
      </c>
      <c r="F17" s="25">
        <f>C17+D17+E17</f>
        <v>0</v>
      </c>
    </row>
    <row r="18" spans="1:6" ht="20.100000000000001" customHeight="1">
      <c r="A18" s="199" t="s">
        <v>170</v>
      </c>
      <c r="B18" s="216" t="s">
        <v>163</v>
      </c>
      <c r="C18" s="20">
        <v>0</v>
      </c>
      <c r="D18" s="20">
        <v>0</v>
      </c>
      <c r="E18" s="20">
        <v>0</v>
      </c>
      <c r="F18" s="25">
        <f>C18+D18+E18</f>
        <v>0</v>
      </c>
    </row>
    <row r="19" spans="1:6" ht="20.100000000000001" customHeight="1">
      <c r="A19" s="199" t="s">
        <v>171</v>
      </c>
      <c r="B19" s="216" t="s">
        <v>164</v>
      </c>
      <c r="C19" s="20">
        <v>0</v>
      </c>
      <c r="D19" s="67"/>
      <c r="E19" s="20">
        <v>0</v>
      </c>
      <c r="F19" s="25">
        <f>C19+E19</f>
        <v>0</v>
      </c>
    </row>
    <row r="20" spans="1:6">
      <c r="A20" s="237" t="s">
        <v>269</v>
      </c>
      <c r="B20" s="216" t="s">
        <v>165</v>
      </c>
      <c r="C20" s="20">
        <v>0</v>
      </c>
      <c r="D20" s="67"/>
      <c r="E20" s="20">
        <v>0</v>
      </c>
      <c r="F20" s="25">
        <f>C20+E20</f>
        <v>0</v>
      </c>
    </row>
    <row r="21" spans="1:6" ht="20.100000000000001" customHeight="1">
      <c r="A21" s="199" t="s">
        <v>172</v>
      </c>
      <c r="B21" s="216" t="s">
        <v>166</v>
      </c>
      <c r="C21" s="20">
        <v>0</v>
      </c>
      <c r="D21" s="67"/>
      <c r="E21" s="20">
        <v>0</v>
      </c>
      <c r="F21" s="25">
        <f>C21+E21</f>
        <v>0</v>
      </c>
    </row>
    <row r="22" spans="1:6" ht="27" customHeight="1">
      <c r="A22" s="199" t="s">
        <v>280</v>
      </c>
      <c r="B22" s="201" t="s">
        <v>218</v>
      </c>
      <c r="C22" s="20">
        <v>0</v>
      </c>
      <c r="D22" s="67"/>
      <c r="E22" s="20">
        <v>0</v>
      </c>
      <c r="F22" s="25">
        <f>C22+E22</f>
        <v>0</v>
      </c>
    </row>
    <row r="23" spans="1:6" ht="20.100000000000001" customHeight="1">
      <c r="A23" s="199" t="s">
        <v>270</v>
      </c>
      <c r="B23" s="216" t="s">
        <v>167</v>
      </c>
      <c r="C23" s="20">
        <v>0</v>
      </c>
      <c r="D23" s="67"/>
      <c r="E23" s="20">
        <v>0</v>
      </c>
      <c r="F23" s="25">
        <f>C23+E23</f>
        <v>0</v>
      </c>
    </row>
    <row r="24" spans="1:6" ht="20.100000000000001" customHeight="1">
      <c r="A24" s="355" t="s">
        <v>46</v>
      </c>
      <c r="B24" s="356"/>
      <c r="C24" s="29">
        <f>SUM(C16:C23)</f>
        <v>0</v>
      </c>
      <c r="D24" s="29">
        <f>SUM(D16:D18)</f>
        <v>0</v>
      </c>
      <c r="E24" s="29">
        <f>SUM(E16:E23)</f>
        <v>0</v>
      </c>
      <c r="F24" s="26">
        <f>SUM(F16:F23)</f>
        <v>0</v>
      </c>
    </row>
    <row r="25" spans="1:6" ht="15" customHeight="1">
      <c r="A25" s="352" t="s">
        <v>101</v>
      </c>
      <c r="B25" s="353"/>
      <c r="C25" s="67"/>
      <c r="D25" s="67"/>
      <c r="E25" s="67"/>
      <c r="F25" s="110"/>
    </row>
    <row r="26" spans="1:6" ht="20.100000000000001" customHeight="1">
      <c r="A26" s="200" t="s">
        <v>181</v>
      </c>
      <c r="B26" s="217" t="s">
        <v>177</v>
      </c>
      <c r="C26" s="20">
        <v>0</v>
      </c>
      <c r="D26" s="20">
        <v>0</v>
      </c>
      <c r="E26" s="20">
        <v>0</v>
      </c>
      <c r="F26" s="26">
        <f>C26+D26+E26</f>
        <v>0</v>
      </c>
    </row>
    <row r="27" spans="1:6" ht="20.100000000000001" customHeight="1">
      <c r="A27" s="202" t="s">
        <v>180</v>
      </c>
      <c r="B27" s="216" t="s">
        <v>176</v>
      </c>
      <c r="C27" s="20">
        <v>0</v>
      </c>
      <c r="D27" s="20">
        <v>0</v>
      </c>
      <c r="E27" s="20">
        <v>0</v>
      </c>
      <c r="F27" s="26">
        <f>C27+D27+E27</f>
        <v>0</v>
      </c>
    </row>
    <row r="28" spans="1:6" ht="20.100000000000001" customHeight="1">
      <c r="A28" s="355" t="s">
        <v>136</v>
      </c>
      <c r="B28" s="356"/>
      <c r="C28" s="30">
        <f>C14-C24+C26-C27</f>
        <v>0</v>
      </c>
      <c r="D28" s="30">
        <f>D14-D24+D26-D27</f>
        <v>0</v>
      </c>
      <c r="E28" s="30">
        <f>E14-E24+E26-E27</f>
        <v>0</v>
      </c>
      <c r="F28" s="27">
        <f>F14-F24+F26-F27</f>
        <v>0</v>
      </c>
    </row>
    <row r="29" spans="1:6" ht="15" customHeight="1">
      <c r="A29" s="204"/>
      <c r="B29" s="212"/>
      <c r="C29" s="65"/>
      <c r="D29" s="65"/>
      <c r="E29" s="65"/>
      <c r="F29" s="66"/>
    </row>
    <row r="30" spans="1:6" ht="20.100000000000001" customHeight="1">
      <c r="A30" s="202" t="s">
        <v>185</v>
      </c>
      <c r="B30" s="216">
        <v>9791</v>
      </c>
      <c r="C30" s="20">
        <v>0</v>
      </c>
      <c r="D30" s="67"/>
      <c r="E30" s="67"/>
      <c r="F30" s="26">
        <f>C30</f>
        <v>0</v>
      </c>
    </row>
    <row r="31" spans="1:6" ht="20.100000000000001" customHeight="1">
      <c r="A31" s="202" t="s">
        <v>276</v>
      </c>
      <c r="B31" s="216" t="s">
        <v>182</v>
      </c>
      <c r="C31" s="20">
        <v>0</v>
      </c>
      <c r="D31" s="67"/>
      <c r="E31" s="67"/>
      <c r="F31" s="26">
        <f>C31</f>
        <v>0</v>
      </c>
    </row>
    <row r="32" spans="1:6" ht="20.100000000000001" customHeight="1">
      <c r="A32" s="355" t="s">
        <v>186</v>
      </c>
      <c r="B32" s="356"/>
      <c r="C32" s="29">
        <f>C28+C30+C31</f>
        <v>0</v>
      </c>
      <c r="D32" s="29">
        <f>D28</f>
        <v>0</v>
      </c>
      <c r="E32" s="29">
        <f>E28</f>
        <v>0</v>
      </c>
      <c r="F32" s="26">
        <f>F28+F30+F31</f>
        <v>0</v>
      </c>
    </row>
    <row r="33" spans="1:6" ht="15" customHeight="1">
      <c r="A33" s="352" t="s">
        <v>279</v>
      </c>
      <c r="B33" s="353"/>
      <c r="C33" s="65"/>
      <c r="D33" s="65"/>
      <c r="E33" s="65"/>
      <c r="F33" s="66"/>
    </row>
    <row r="34" spans="1:6" ht="20.100000000000001" customHeight="1">
      <c r="A34" s="206" t="s">
        <v>271</v>
      </c>
      <c r="B34" s="217" t="s">
        <v>206</v>
      </c>
      <c r="C34" s="20">
        <v>0</v>
      </c>
      <c r="D34" s="20">
        <v>0</v>
      </c>
      <c r="E34" s="20">
        <v>0</v>
      </c>
      <c r="F34" s="26">
        <f>C34+D34+E34</f>
        <v>0</v>
      </c>
    </row>
    <row r="35" spans="1:6" ht="20.100000000000001" customHeight="1">
      <c r="A35" s="202" t="s">
        <v>277</v>
      </c>
      <c r="B35" s="216">
        <v>9740</v>
      </c>
      <c r="C35" s="20">
        <v>0</v>
      </c>
      <c r="D35" s="20">
        <v>0</v>
      </c>
      <c r="E35" s="20">
        <v>0</v>
      </c>
      <c r="F35" s="26">
        <f>C35+D35+E35</f>
        <v>0</v>
      </c>
    </row>
    <row r="36" spans="1:6" ht="20.100000000000001" customHeight="1">
      <c r="A36" s="202" t="s">
        <v>273</v>
      </c>
      <c r="B36" s="216" t="s">
        <v>207</v>
      </c>
      <c r="C36" s="20">
        <v>0</v>
      </c>
      <c r="D36" s="20">
        <v>0</v>
      </c>
      <c r="E36" s="20">
        <v>0</v>
      </c>
      <c r="F36" s="26">
        <f>C36+D36+E36</f>
        <v>0</v>
      </c>
    </row>
    <row r="37" spans="1:6" ht="20.100000000000001" customHeight="1">
      <c r="A37" s="202" t="s">
        <v>274</v>
      </c>
      <c r="B37" s="216">
        <v>9780</v>
      </c>
      <c r="C37" s="20">
        <v>0</v>
      </c>
      <c r="D37" s="20">
        <v>0</v>
      </c>
      <c r="E37" s="20">
        <v>0</v>
      </c>
      <c r="F37" s="26">
        <f>C37+D37+E37</f>
        <v>0</v>
      </c>
    </row>
    <row r="38" spans="1:6" ht="20.100000000000001" customHeight="1">
      <c r="A38" s="202" t="s">
        <v>209</v>
      </c>
      <c r="B38" s="216">
        <v>9789</v>
      </c>
      <c r="C38" s="20">
        <v>0</v>
      </c>
      <c r="D38" s="20">
        <v>0</v>
      </c>
      <c r="E38" s="20">
        <v>0</v>
      </c>
      <c r="F38" s="26">
        <f>C38+D38+E38</f>
        <v>0</v>
      </c>
    </row>
    <row r="39" spans="1:6" ht="20.100000000000001" customHeight="1" thickBot="1">
      <c r="A39" s="207" t="s">
        <v>210</v>
      </c>
      <c r="B39" s="218">
        <v>9790</v>
      </c>
      <c r="C39" s="33">
        <f>C32-SUM(C34:C38)</f>
        <v>0</v>
      </c>
      <c r="D39" s="33">
        <f>D32-SUM(D34:D38)</f>
        <v>0</v>
      </c>
      <c r="E39" s="33">
        <f>E32-SUM(E34:E38)</f>
        <v>0</v>
      </c>
      <c r="F39" s="34">
        <f>F32-SUM(F34:F38)</f>
        <v>0</v>
      </c>
    </row>
    <row r="40" spans="1:6" ht="13.8" thickTop="1">
      <c r="A40" s="17" t="s">
        <v>135</v>
      </c>
      <c r="B40" s="224"/>
      <c r="C40" s="364" t="s">
        <v>263</v>
      </c>
      <c r="D40" s="364"/>
      <c r="E40" s="364"/>
      <c r="F40" s="364"/>
    </row>
    <row r="41" spans="1:6" ht="17.399999999999999">
      <c r="A41" s="59"/>
      <c r="B41" s="157"/>
    </row>
  </sheetData>
  <mergeCells count="18">
    <mergeCell ref="A8:B8"/>
    <mergeCell ref="A10:B10"/>
    <mergeCell ref="A14:B14"/>
    <mergeCell ref="A24:B24"/>
    <mergeCell ref="C40:F40"/>
    <mergeCell ref="A25:B25"/>
    <mergeCell ref="A28:B28"/>
    <mergeCell ref="A33:B33"/>
    <mergeCell ref="A32:B32"/>
    <mergeCell ref="A1:F1"/>
    <mergeCell ref="A3:F3"/>
    <mergeCell ref="A4:F4"/>
    <mergeCell ref="C7:F7"/>
    <mergeCell ref="A5:F5"/>
    <mergeCell ref="C6:F6"/>
    <mergeCell ref="A7:B7"/>
    <mergeCell ref="A6:B6"/>
    <mergeCell ref="A2:F2"/>
  </mergeCells>
  <phoneticPr fontId="2" type="noConversion"/>
  <printOptions horizontalCentered="1"/>
  <pageMargins left="0.25" right="0.25" top="0.5" bottom="0.5" header="0.25" footer="0.25"/>
  <pageSetup scale="8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F41"/>
  <sheetViews>
    <sheetView workbookViewId="0">
      <selection activeCell="A2" sqref="A2:D2"/>
    </sheetView>
  </sheetViews>
  <sheetFormatPr defaultColWidth="9.109375" defaultRowHeight="13.2"/>
  <cols>
    <col min="1" max="1" width="34.6640625" customWidth="1"/>
    <col min="2" max="2" width="9.33203125" style="1" customWidth="1"/>
    <col min="3" max="6" width="14.6640625" customWidth="1"/>
  </cols>
  <sheetData>
    <row r="1" spans="1:6" ht="15.6" customHeight="1">
      <c r="A1" s="259" t="str">
        <f>IF('Page 1, Agreement'!C5=0," ",'Page 1, Agreement'!C5)</f>
        <v>Sample School District</v>
      </c>
      <c r="B1" s="259"/>
      <c r="C1" s="259"/>
      <c r="D1" s="259"/>
      <c r="E1" s="259"/>
      <c r="F1" s="259"/>
    </row>
    <row r="2" spans="1:6" ht="15.6" customHeight="1">
      <c r="A2" s="363" t="s">
        <v>282</v>
      </c>
      <c r="B2" s="363"/>
      <c r="C2" s="363"/>
      <c r="D2" s="363"/>
      <c r="E2" s="363"/>
      <c r="F2" s="363"/>
    </row>
    <row r="3" spans="1:6" ht="15.6" customHeight="1">
      <c r="A3" s="359" t="s">
        <v>327</v>
      </c>
      <c r="B3" s="359"/>
      <c r="C3" s="359"/>
      <c r="D3" s="359"/>
      <c r="E3" s="359"/>
      <c r="F3" s="359"/>
    </row>
    <row r="4" spans="1:6" ht="15.6" customHeight="1">
      <c r="A4" s="257" t="s">
        <v>125</v>
      </c>
      <c r="B4" s="257"/>
      <c r="C4" s="257"/>
      <c r="D4" s="257"/>
      <c r="E4" s="257"/>
      <c r="F4" s="257"/>
    </row>
    <row r="5" spans="1:6" ht="15.6" customHeight="1">
      <c r="A5" s="261"/>
      <c r="B5" s="261"/>
      <c r="C5" s="261"/>
      <c r="D5" s="261"/>
      <c r="E5" s="261"/>
      <c r="F5" s="261"/>
    </row>
    <row r="6" spans="1:6" ht="15.6" customHeight="1">
      <c r="A6" s="370" t="s">
        <v>75</v>
      </c>
      <c r="B6" s="370"/>
      <c r="C6" s="369"/>
      <c r="D6" s="369"/>
      <c r="E6" s="369"/>
      <c r="F6" s="369"/>
    </row>
    <row r="7" spans="1:6" ht="15.6" customHeight="1" thickBot="1">
      <c r="A7" s="361" t="s">
        <v>82</v>
      </c>
      <c r="B7" s="361"/>
      <c r="C7" s="368" t="str">
        <f>IF('Page 1, Agreement'!C6=0," ",'Page 1, Agreement'!C6)</f>
        <v xml:space="preserve"> </v>
      </c>
      <c r="D7" s="368"/>
      <c r="E7" s="368"/>
      <c r="F7" s="368"/>
    </row>
    <row r="8" spans="1:6" ht="13.8" thickTop="1">
      <c r="A8" s="350"/>
      <c r="B8" s="351"/>
      <c r="C8" s="21" t="s">
        <v>39</v>
      </c>
      <c r="D8" s="21" t="s">
        <v>40</v>
      </c>
      <c r="E8" s="21" t="s">
        <v>41</v>
      </c>
      <c r="F8" s="22" t="s">
        <v>42</v>
      </c>
    </row>
    <row r="9" spans="1:6" ht="62.1" customHeight="1">
      <c r="A9" s="158"/>
      <c r="B9" s="159" t="s">
        <v>187</v>
      </c>
      <c r="C9" s="23" t="str">
        <f>'Page 4a, Impact, Unrestr G.F.'!C9</f>
        <v xml:space="preserve">Latest Board-Approved Budget Before Settlement  (As of ____) </v>
      </c>
      <c r="D9" s="23" t="s">
        <v>140</v>
      </c>
      <c r="E9" s="23" t="s">
        <v>146</v>
      </c>
      <c r="F9" s="24" t="s">
        <v>144</v>
      </c>
    </row>
    <row r="10" spans="1:6" ht="15" customHeight="1">
      <c r="A10" s="352" t="s">
        <v>43</v>
      </c>
      <c r="B10" s="353"/>
      <c r="C10" s="61"/>
      <c r="D10" s="61"/>
      <c r="E10" s="61"/>
      <c r="F10" s="62"/>
    </row>
    <row r="11" spans="1:6" ht="20.100000000000001" customHeight="1">
      <c r="A11" s="200" t="s">
        <v>174</v>
      </c>
      <c r="B11" s="215" t="s">
        <v>158</v>
      </c>
      <c r="C11" s="19">
        <v>0</v>
      </c>
      <c r="D11" s="73"/>
      <c r="E11" s="19">
        <v>0</v>
      </c>
      <c r="F11" s="25">
        <f>C11+E11</f>
        <v>0</v>
      </c>
    </row>
    <row r="12" spans="1:6" ht="20.100000000000001" customHeight="1">
      <c r="A12" s="200" t="s">
        <v>173</v>
      </c>
      <c r="B12" s="216" t="s">
        <v>159</v>
      </c>
      <c r="C12" s="19">
        <v>0</v>
      </c>
      <c r="D12" s="73"/>
      <c r="E12" s="19">
        <v>0</v>
      </c>
      <c r="F12" s="25">
        <f>C12+E12</f>
        <v>0</v>
      </c>
    </row>
    <row r="13" spans="1:6" ht="20.100000000000001" customHeight="1">
      <c r="A13" s="199" t="s">
        <v>175</v>
      </c>
      <c r="B13" s="217" t="s">
        <v>160</v>
      </c>
      <c r="C13" s="19">
        <v>0</v>
      </c>
      <c r="D13" s="149"/>
      <c r="E13" s="19">
        <v>0</v>
      </c>
      <c r="F13" s="25">
        <f>C13+E13</f>
        <v>0</v>
      </c>
    </row>
    <row r="14" spans="1:6" ht="20.100000000000001" customHeight="1">
      <c r="A14" s="355" t="s">
        <v>44</v>
      </c>
      <c r="B14" s="356"/>
      <c r="C14" s="28">
        <f>SUM(C11:C13)</f>
        <v>0</v>
      </c>
      <c r="D14" s="149"/>
      <c r="E14" s="28">
        <f>SUM(E11:E13)</f>
        <v>0</v>
      </c>
      <c r="F14" s="141">
        <f>SUM(F11:F13)</f>
        <v>0</v>
      </c>
    </row>
    <row r="15" spans="1:6" ht="15" customHeight="1">
      <c r="A15" s="208" t="s">
        <v>45</v>
      </c>
      <c r="B15" s="211"/>
      <c r="C15" s="63"/>
      <c r="D15" s="63"/>
      <c r="E15" s="63"/>
      <c r="F15" s="64"/>
    </row>
    <row r="16" spans="1:6" ht="20.100000000000001" customHeight="1">
      <c r="A16" s="200" t="s">
        <v>168</v>
      </c>
      <c r="B16" s="217" t="s">
        <v>161</v>
      </c>
      <c r="C16" s="19">
        <v>0</v>
      </c>
      <c r="D16" s="19">
        <v>0</v>
      </c>
      <c r="E16" s="19">
        <v>0</v>
      </c>
      <c r="F16" s="25">
        <f>C16+D16+E16</f>
        <v>0</v>
      </c>
    </row>
    <row r="17" spans="1:6" ht="20.100000000000001" customHeight="1">
      <c r="A17" s="199" t="s">
        <v>169</v>
      </c>
      <c r="B17" s="216" t="s">
        <v>162</v>
      </c>
      <c r="C17" s="20">
        <v>0</v>
      </c>
      <c r="D17" s="20">
        <v>0</v>
      </c>
      <c r="E17" s="20">
        <v>0</v>
      </c>
      <c r="F17" s="25">
        <f>C17+D17+E17</f>
        <v>0</v>
      </c>
    </row>
    <row r="18" spans="1:6" ht="20.100000000000001" customHeight="1">
      <c r="A18" s="199" t="s">
        <v>170</v>
      </c>
      <c r="B18" s="216" t="s">
        <v>163</v>
      </c>
      <c r="C18" s="20">
        <v>0</v>
      </c>
      <c r="D18" s="20">
        <v>0</v>
      </c>
      <c r="E18" s="20">
        <v>0</v>
      </c>
      <c r="F18" s="25">
        <f>C18+D18+E18</f>
        <v>0</v>
      </c>
    </row>
    <row r="19" spans="1:6" ht="20.100000000000001" customHeight="1">
      <c r="A19" s="199" t="s">
        <v>171</v>
      </c>
      <c r="B19" s="216" t="s">
        <v>164</v>
      </c>
      <c r="C19" s="20">
        <v>0</v>
      </c>
      <c r="D19" s="67"/>
      <c r="E19" s="20">
        <v>0</v>
      </c>
      <c r="F19" s="25">
        <f>C19+E19</f>
        <v>0</v>
      </c>
    </row>
    <row r="20" spans="1:6">
      <c r="A20" s="237" t="s">
        <v>269</v>
      </c>
      <c r="B20" s="216" t="s">
        <v>165</v>
      </c>
      <c r="C20" s="20">
        <v>0</v>
      </c>
      <c r="D20" s="67"/>
      <c r="E20" s="20">
        <v>0</v>
      </c>
      <c r="F20" s="25">
        <f>C20+E20</f>
        <v>0</v>
      </c>
    </row>
    <row r="21" spans="1:6" ht="20.100000000000001" customHeight="1">
      <c r="A21" s="199" t="s">
        <v>172</v>
      </c>
      <c r="B21" s="216" t="s">
        <v>166</v>
      </c>
      <c r="C21" s="20">
        <v>0</v>
      </c>
      <c r="D21" s="67"/>
      <c r="E21" s="20">
        <v>0</v>
      </c>
      <c r="F21" s="25">
        <f>C21+E21</f>
        <v>0</v>
      </c>
    </row>
    <row r="22" spans="1:6" ht="27" customHeight="1">
      <c r="A22" s="199" t="s">
        <v>280</v>
      </c>
      <c r="B22" s="201" t="s">
        <v>218</v>
      </c>
      <c r="C22" s="20">
        <v>0</v>
      </c>
      <c r="D22" s="67"/>
      <c r="E22" s="20">
        <v>0</v>
      </c>
      <c r="F22" s="25">
        <f>C22+E22</f>
        <v>0</v>
      </c>
    </row>
    <row r="23" spans="1:6" ht="20.100000000000001" customHeight="1">
      <c r="A23" s="199" t="s">
        <v>275</v>
      </c>
      <c r="B23" s="216" t="s">
        <v>167</v>
      </c>
      <c r="C23" s="20">
        <v>0</v>
      </c>
      <c r="D23" s="67"/>
      <c r="E23" s="20">
        <v>0</v>
      </c>
      <c r="F23" s="25">
        <f>C23+E23</f>
        <v>0</v>
      </c>
    </row>
    <row r="24" spans="1:6" ht="20.100000000000001" customHeight="1">
      <c r="A24" s="355" t="s">
        <v>46</v>
      </c>
      <c r="B24" s="356"/>
      <c r="C24" s="29">
        <f>SUM(C16:C23)</f>
        <v>0</v>
      </c>
      <c r="D24" s="29">
        <f>SUM(D16:D18)</f>
        <v>0</v>
      </c>
      <c r="E24" s="29">
        <f>SUM(E16:E23)</f>
        <v>0</v>
      </c>
      <c r="F24" s="26">
        <f>SUM(F16:F23)</f>
        <v>0</v>
      </c>
    </row>
    <row r="25" spans="1:6" ht="15" customHeight="1">
      <c r="A25" s="352" t="s">
        <v>101</v>
      </c>
      <c r="B25" s="353"/>
      <c r="C25" s="67"/>
      <c r="D25" s="67"/>
      <c r="E25" s="67"/>
      <c r="F25" s="110"/>
    </row>
    <row r="26" spans="1:6" ht="20.100000000000001" customHeight="1">
      <c r="A26" s="200" t="s">
        <v>181</v>
      </c>
      <c r="B26" s="217" t="s">
        <v>177</v>
      </c>
      <c r="C26" s="20">
        <v>0</v>
      </c>
      <c r="D26" s="20">
        <v>0</v>
      </c>
      <c r="E26" s="20">
        <v>0</v>
      </c>
      <c r="F26" s="26">
        <f>C26+D26+E26</f>
        <v>0</v>
      </c>
    </row>
    <row r="27" spans="1:6" ht="20.100000000000001" customHeight="1">
      <c r="A27" s="202" t="s">
        <v>180</v>
      </c>
      <c r="B27" s="216" t="s">
        <v>176</v>
      </c>
      <c r="C27" s="20">
        <v>0</v>
      </c>
      <c r="D27" s="20">
        <v>0</v>
      </c>
      <c r="E27" s="20">
        <v>0</v>
      </c>
      <c r="F27" s="26">
        <f>C27+D27+E27</f>
        <v>0</v>
      </c>
    </row>
    <row r="28" spans="1:6" ht="20.100000000000001" customHeight="1">
      <c r="A28" s="355" t="s">
        <v>136</v>
      </c>
      <c r="B28" s="356"/>
      <c r="C28" s="30">
        <f>C14-C24+C26-C27</f>
        <v>0</v>
      </c>
      <c r="D28" s="30">
        <f>D14-D24+D26-D27</f>
        <v>0</v>
      </c>
      <c r="E28" s="30">
        <f>E14-E24+E26-E27</f>
        <v>0</v>
      </c>
      <c r="F28" s="27">
        <f>F14-F24+F26-F27</f>
        <v>0</v>
      </c>
    </row>
    <row r="29" spans="1:6" ht="15" customHeight="1">
      <c r="A29" s="204"/>
      <c r="B29" s="212"/>
      <c r="C29" s="65"/>
      <c r="D29" s="65"/>
      <c r="E29" s="65"/>
      <c r="F29" s="66"/>
    </row>
    <row r="30" spans="1:6" ht="20.100000000000001" customHeight="1">
      <c r="A30" s="202" t="s">
        <v>185</v>
      </c>
      <c r="B30" s="216">
        <v>9791</v>
      </c>
      <c r="C30" s="20">
        <v>0</v>
      </c>
      <c r="D30" s="67"/>
      <c r="E30" s="67"/>
      <c r="F30" s="26">
        <f>C30</f>
        <v>0</v>
      </c>
    </row>
    <row r="31" spans="1:6" ht="20.100000000000001" customHeight="1">
      <c r="A31" s="202" t="s">
        <v>276</v>
      </c>
      <c r="B31" s="216" t="s">
        <v>182</v>
      </c>
      <c r="C31" s="20">
        <v>0</v>
      </c>
      <c r="D31" s="67"/>
      <c r="E31" s="67"/>
      <c r="F31" s="26">
        <f>C31</f>
        <v>0</v>
      </c>
    </row>
    <row r="32" spans="1:6" ht="20.100000000000001" customHeight="1">
      <c r="A32" s="355" t="s">
        <v>186</v>
      </c>
      <c r="B32" s="356"/>
      <c r="C32" s="29">
        <f>C28+C30+C31</f>
        <v>0</v>
      </c>
      <c r="D32" s="29">
        <f>D28</f>
        <v>0</v>
      </c>
      <c r="E32" s="29">
        <f>E28</f>
        <v>0</v>
      </c>
      <c r="F32" s="26">
        <f>F28+F30+F31</f>
        <v>0</v>
      </c>
    </row>
    <row r="33" spans="1:6" ht="15" customHeight="1">
      <c r="A33" s="352" t="s">
        <v>279</v>
      </c>
      <c r="B33" s="353"/>
      <c r="C33" s="65"/>
      <c r="D33" s="65"/>
      <c r="E33" s="65"/>
      <c r="F33" s="66"/>
    </row>
    <row r="34" spans="1:6" ht="20.100000000000001" customHeight="1">
      <c r="A34" s="206" t="s">
        <v>271</v>
      </c>
      <c r="B34" s="217" t="s">
        <v>206</v>
      </c>
      <c r="C34" s="20">
        <v>0</v>
      </c>
      <c r="D34" s="20">
        <v>0</v>
      </c>
      <c r="E34" s="20">
        <v>0</v>
      </c>
      <c r="F34" s="26">
        <f>C34+D34+E34</f>
        <v>0</v>
      </c>
    </row>
    <row r="35" spans="1:6" ht="20.100000000000001" customHeight="1">
      <c r="A35" s="202" t="s">
        <v>277</v>
      </c>
      <c r="B35" s="216">
        <v>9740</v>
      </c>
      <c r="C35" s="20">
        <v>0</v>
      </c>
      <c r="D35" s="20">
        <v>0</v>
      </c>
      <c r="E35" s="20">
        <v>0</v>
      </c>
      <c r="F35" s="26">
        <f>C35+D35+E35</f>
        <v>0</v>
      </c>
    </row>
    <row r="36" spans="1:6" ht="20.100000000000001" customHeight="1">
      <c r="A36" s="202" t="s">
        <v>273</v>
      </c>
      <c r="B36" s="216" t="s">
        <v>207</v>
      </c>
      <c r="C36" s="20">
        <v>0</v>
      </c>
      <c r="D36" s="20">
        <v>0</v>
      </c>
      <c r="E36" s="20">
        <v>0</v>
      </c>
      <c r="F36" s="26">
        <f>C36+D36+E36</f>
        <v>0</v>
      </c>
    </row>
    <row r="37" spans="1:6" ht="20.100000000000001" customHeight="1">
      <c r="A37" s="202" t="s">
        <v>274</v>
      </c>
      <c r="B37" s="216">
        <v>9780</v>
      </c>
      <c r="C37" s="20">
        <v>0</v>
      </c>
      <c r="D37" s="20">
        <v>0</v>
      </c>
      <c r="E37" s="20">
        <v>0</v>
      </c>
      <c r="F37" s="26">
        <f>C37+D37+E37</f>
        <v>0</v>
      </c>
    </row>
    <row r="38" spans="1:6" ht="20.100000000000001" customHeight="1">
      <c r="A38" s="202" t="s">
        <v>209</v>
      </c>
      <c r="B38" s="216">
        <v>9789</v>
      </c>
      <c r="C38" s="20">
        <v>0</v>
      </c>
      <c r="D38" s="20">
        <v>0</v>
      </c>
      <c r="E38" s="20">
        <v>0</v>
      </c>
      <c r="F38" s="26">
        <f>C38+D38+E38</f>
        <v>0</v>
      </c>
    </row>
    <row r="39" spans="1:6" ht="20.100000000000001" customHeight="1" thickBot="1">
      <c r="A39" s="207" t="s">
        <v>210</v>
      </c>
      <c r="B39" s="218">
        <v>9790</v>
      </c>
      <c r="C39" s="33">
        <f>C32-SUM(C34:C38)</f>
        <v>0</v>
      </c>
      <c r="D39" s="33">
        <f>D32-SUM(D34:D38)</f>
        <v>0</v>
      </c>
      <c r="E39" s="33">
        <f>E32-SUM(E34:E38)</f>
        <v>0</v>
      </c>
      <c r="F39" s="34">
        <f>F32-SUM(F34:F38)</f>
        <v>0</v>
      </c>
    </row>
    <row r="40" spans="1:6" ht="13.8" thickTop="1">
      <c r="A40" s="17" t="s">
        <v>135</v>
      </c>
      <c r="B40" s="224"/>
      <c r="C40" s="364" t="s">
        <v>263</v>
      </c>
      <c r="D40" s="364"/>
      <c r="E40" s="364"/>
      <c r="F40" s="364"/>
    </row>
    <row r="41" spans="1:6" ht="17.399999999999999">
      <c r="A41" s="59"/>
      <c r="B41" s="157"/>
    </row>
  </sheetData>
  <mergeCells count="18">
    <mergeCell ref="C40:F40"/>
    <mergeCell ref="A8:B8"/>
    <mergeCell ref="A28:B28"/>
    <mergeCell ref="A32:B32"/>
    <mergeCell ref="A33:B33"/>
    <mergeCell ref="A10:B10"/>
    <mergeCell ref="A14:B14"/>
    <mergeCell ref="A24:B24"/>
    <mergeCell ref="A25:B25"/>
    <mergeCell ref="A1:F1"/>
    <mergeCell ref="A3:F3"/>
    <mergeCell ref="A4:F4"/>
    <mergeCell ref="C7:F7"/>
    <mergeCell ref="A5:F5"/>
    <mergeCell ref="C6:F6"/>
    <mergeCell ref="A7:B7"/>
    <mergeCell ref="A6:B6"/>
    <mergeCell ref="A2:F2"/>
  </mergeCells>
  <phoneticPr fontId="2" type="noConversion"/>
  <printOptions horizontalCentered="1"/>
  <pageMargins left="0.25" right="0.25" top="0.5" bottom="0.5" header="0.25" footer="0.25"/>
  <pageSetup scale="86"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dimension ref="A1:N42"/>
  <sheetViews>
    <sheetView zoomScaleNormal="100" workbookViewId="0">
      <selection activeCell="A2" sqref="A2:D2"/>
    </sheetView>
  </sheetViews>
  <sheetFormatPr defaultColWidth="9.109375" defaultRowHeight="13.2"/>
  <cols>
    <col min="1" max="1" width="1.6640625" customWidth="1"/>
    <col min="2" max="2" width="8" customWidth="1"/>
    <col min="3" max="3" width="31.109375" customWidth="1"/>
    <col min="4" max="4" width="15" style="1" customWidth="1"/>
    <col min="5" max="5" width="25.6640625" customWidth="1"/>
    <col min="6" max="6" width="33.5546875" customWidth="1"/>
    <col min="7" max="7" width="0.109375" customWidth="1"/>
    <col min="8" max="8" width="6.109375" customWidth="1"/>
  </cols>
  <sheetData>
    <row r="1" spans="1:14" ht="15.6" customHeight="1">
      <c r="A1" s="259" t="str">
        <f>IF('Page 1, Agreement'!C5=0," ",'Page 1, Agreement'!C5)</f>
        <v>Sample School District</v>
      </c>
      <c r="B1" s="259"/>
      <c r="C1" s="259"/>
      <c r="D1" s="259"/>
      <c r="E1" s="259"/>
      <c r="F1" s="259"/>
      <c r="G1" s="2"/>
      <c r="H1" s="2"/>
      <c r="I1" s="2"/>
      <c r="J1" s="2"/>
      <c r="K1" s="2"/>
      <c r="L1" s="2"/>
      <c r="M1" s="2"/>
      <c r="N1" s="2"/>
    </row>
    <row r="2" spans="1:14" ht="15.6" customHeight="1">
      <c r="A2" s="14"/>
      <c r="B2" s="363" t="s">
        <v>282</v>
      </c>
      <c r="C2" s="363"/>
      <c r="D2" s="363"/>
      <c r="E2" s="363"/>
      <c r="F2" s="363"/>
      <c r="G2" s="363"/>
      <c r="H2" s="2"/>
      <c r="I2" s="2"/>
      <c r="J2" s="2"/>
      <c r="K2" s="2"/>
      <c r="L2" s="2"/>
      <c r="M2" s="2"/>
      <c r="N2" s="2"/>
    </row>
    <row r="3" spans="1:14" ht="15.6" customHeight="1">
      <c r="A3" s="376" t="s">
        <v>328</v>
      </c>
      <c r="B3" s="376"/>
      <c r="C3" s="376"/>
      <c r="D3" s="376"/>
      <c r="E3" s="376"/>
      <c r="F3" s="376"/>
      <c r="G3" s="2"/>
      <c r="H3" s="2"/>
      <c r="I3" s="2"/>
      <c r="J3" s="2"/>
      <c r="K3" s="2"/>
      <c r="L3" s="2"/>
      <c r="M3" s="2"/>
      <c r="N3" s="2"/>
    </row>
    <row r="4" spans="1:14" ht="15.6" customHeight="1">
      <c r="B4" s="257" t="s">
        <v>141</v>
      </c>
      <c r="C4" s="257"/>
      <c r="D4" s="257"/>
      <c r="E4" s="257"/>
      <c r="F4" s="257"/>
    </row>
    <row r="5" spans="1:14" ht="15.6" customHeight="1">
      <c r="B5" s="261"/>
      <c r="C5" s="261"/>
      <c r="D5" s="261"/>
      <c r="E5" s="261"/>
      <c r="F5" s="261"/>
    </row>
    <row r="6" spans="1:14" s="17" customFormat="1" ht="15.6" customHeight="1">
      <c r="B6" s="373" t="s">
        <v>219</v>
      </c>
      <c r="C6" s="373"/>
      <c r="D6" s="154" t="s">
        <v>151</v>
      </c>
      <c r="E6" s="367" t="s">
        <v>150</v>
      </c>
      <c r="F6" s="367"/>
    </row>
    <row r="7" spans="1:14" s="17" customFormat="1" ht="15.6" customHeight="1">
      <c r="B7" s="151"/>
      <c r="C7" s="151" t="s">
        <v>147</v>
      </c>
      <c r="D7" s="105">
        <f>'Page 4a, Impact, Unrestr G.F.'!E15</f>
        <v>0</v>
      </c>
      <c r="E7" s="374"/>
      <c r="F7" s="374"/>
    </row>
    <row r="8" spans="1:14" s="17" customFormat="1" ht="15.6" customHeight="1">
      <c r="B8" s="152"/>
      <c r="C8" s="152" t="s">
        <v>148</v>
      </c>
      <c r="D8" s="153">
        <f>'Page 4a, Impact, Unrestr G.F.'!E25</f>
        <v>0</v>
      </c>
      <c r="E8" s="374"/>
      <c r="F8" s="374"/>
    </row>
    <row r="9" spans="1:14" s="17" customFormat="1" ht="15.6" customHeight="1">
      <c r="B9" s="152"/>
      <c r="C9" s="152" t="s">
        <v>149</v>
      </c>
      <c r="D9" s="153">
        <f>'Page 4a, Impact, Unrestr G.F.'!E27-'Page 4a, Impact, Unrestr G.F.'!E28+'Page 4a, Impact, Unrestr G.F.'!E29</f>
        <v>0</v>
      </c>
      <c r="E9" s="374"/>
      <c r="F9" s="374"/>
    </row>
    <row r="10" spans="1:14" s="17" customFormat="1" ht="15.6" customHeight="1">
      <c r="B10" s="375"/>
      <c r="C10" s="375"/>
      <c r="D10" s="375"/>
      <c r="E10" s="375"/>
      <c r="F10" s="375"/>
    </row>
    <row r="11" spans="1:14" s="17" customFormat="1" ht="15.6" customHeight="1">
      <c r="B11" s="373" t="s">
        <v>224</v>
      </c>
      <c r="C11" s="373"/>
      <c r="D11" s="154" t="s">
        <v>151</v>
      </c>
      <c r="E11" s="367" t="s">
        <v>150</v>
      </c>
      <c r="F11" s="367"/>
    </row>
    <row r="12" spans="1:14" s="17" customFormat="1" ht="15.6" customHeight="1">
      <c r="B12" s="152"/>
      <c r="C12" s="152" t="s">
        <v>147</v>
      </c>
      <c r="D12" s="153">
        <f>'Page 4b, Impact, Restr G.F.'!E15</f>
        <v>0</v>
      </c>
      <c r="E12" s="374"/>
      <c r="F12" s="374"/>
    </row>
    <row r="13" spans="1:14" s="17" customFormat="1" ht="15.6" customHeight="1">
      <c r="B13" s="152"/>
      <c r="C13" s="152" t="s">
        <v>148</v>
      </c>
      <c r="D13" s="153">
        <f>'Page 4b, Impact, Restr G.F.'!E25</f>
        <v>0</v>
      </c>
      <c r="E13" s="374"/>
      <c r="F13" s="374"/>
    </row>
    <row r="14" spans="1:14" s="17" customFormat="1" ht="15.6" customHeight="1">
      <c r="B14" s="152"/>
      <c r="C14" s="152" t="s">
        <v>149</v>
      </c>
      <c r="D14" s="153">
        <f>'Page 4b, Impact, Restr G.F.'!E27-'Page 4b, Impact, Restr G.F.'!E28+'Page 4b, Impact, Restr G.F.'!E29</f>
        <v>0</v>
      </c>
      <c r="E14" s="374"/>
      <c r="F14" s="374"/>
    </row>
    <row r="15" spans="1:14" s="17" customFormat="1" ht="15.6" customHeight="1">
      <c r="B15" s="375"/>
      <c r="C15" s="375"/>
      <c r="D15" s="375"/>
      <c r="E15" s="375"/>
      <c r="F15" s="375"/>
    </row>
    <row r="16" spans="1:14" s="17" customFormat="1" ht="15.6" customHeight="1">
      <c r="B16" s="373" t="s">
        <v>225</v>
      </c>
      <c r="C16" s="373"/>
      <c r="D16" s="154" t="s">
        <v>151</v>
      </c>
      <c r="E16" s="367" t="s">
        <v>150</v>
      </c>
      <c r="F16" s="367"/>
    </row>
    <row r="17" spans="2:6" s="17" customFormat="1" ht="15.6" customHeight="1">
      <c r="B17" s="152"/>
      <c r="C17" s="152" t="s">
        <v>147</v>
      </c>
      <c r="D17" s="153">
        <f>'Page 4d, Impact, Adult Fund'!E14</f>
        <v>0</v>
      </c>
      <c r="E17" s="374"/>
      <c r="F17" s="374"/>
    </row>
    <row r="18" spans="2:6" s="17" customFormat="1" ht="15.6" customHeight="1">
      <c r="B18" s="152"/>
      <c r="C18" s="152" t="s">
        <v>148</v>
      </c>
      <c r="D18" s="153">
        <f>'Page 4d, Impact, Adult Fund'!E24</f>
        <v>0</v>
      </c>
      <c r="E18" s="374"/>
      <c r="F18" s="374"/>
    </row>
    <row r="19" spans="2:6" s="17" customFormat="1" ht="15.6" customHeight="1">
      <c r="B19" s="152"/>
      <c r="C19" s="152" t="s">
        <v>149</v>
      </c>
      <c r="D19" s="153">
        <f>'Page 4d, Impact, Adult Fund'!E26-'Page 4d, Impact, Adult Fund'!E27</f>
        <v>0</v>
      </c>
      <c r="E19" s="374"/>
      <c r="F19" s="374"/>
    </row>
    <row r="20" spans="2:6" s="17" customFormat="1" ht="15.6" customHeight="1">
      <c r="B20" s="375"/>
      <c r="C20" s="375"/>
      <c r="D20" s="375"/>
      <c r="E20" s="375"/>
      <c r="F20" s="375"/>
    </row>
    <row r="21" spans="2:6" s="17" customFormat="1" ht="15.6" customHeight="1">
      <c r="B21" s="373" t="s">
        <v>220</v>
      </c>
      <c r="C21" s="373"/>
      <c r="D21" s="154" t="s">
        <v>151</v>
      </c>
      <c r="E21" s="367" t="s">
        <v>150</v>
      </c>
      <c r="F21" s="367"/>
    </row>
    <row r="22" spans="2:6" s="17" customFormat="1" ht="15.6" customHeight="1">
      <c r="B22" s="152"/>
      <c r="C22" s="152" t="s">
        <v>147</v>
      </c>
      <c r="D22" s="153">
        <f>'Page 4e, Impact, Child Dev Fund'!E14</f>
        <v>0</v>
      </c>
      <c r="E22" s="374"/>
      <c r="F22" s="374"/>
    </row>
    <row r="23" spans="2:6" s="17" customFormat="1" ht="15.6" customHeight="1">
      <c r="B23" s="152"/>
      <c r="C23" s="152" t="s">
        <v>148</v>
      </c>
      <c r="D23" s="153">
        <f>'Page 4e, Impact, Child Dev Fund'!E24</f>
        <v>0</v>
      </c>
      <c r="E23" s="374"/>
      <c r="F23" s="374"/>
    </row>
    <row r="24" spans="2:6" s="17" customFormat="1" ht="15.6" customHeight="1">
      <c r="B24" s="152"/>
      <c r="C24" s="152" t="s">
        <v>149</v>
      </c>
      <c r="D24" s="153">
        <f>'Page 4e, Impact, Child Dev Fund'!E26-'Page 4e, Impact, Child Dev Fund'!E27</f>
        <v>0</v>
      </c>
      <c r="E24" s="374"/>
      <c r="F24" s="374"/>
    </row>
    <row r="25" spans="2:6" s="17" customFormat="1" ht="15.6" customHeight="1">
      <c r="B25" s="375"/>
      <c r="C25" s="375"/>
      <c r="D25" s="375"/>
      <c r="E25" s="375"/>
      <c r="F25" s="375"/>
    </row>
    <row r="26" spans="2:6" s="17" customFormat="1" ht="15.6" customHeight="1">
      <c r="B26" s="373" t="s">
        <v>221</v>
      </c>
      <c r="C26" s="373"/>
      <c r="D26" s="154" t="s">
        <v>151</v>
      </c>
      <c r="E26" s="367" t="s">
        <v>150</v>
      </c>
      <c r="F26" s="367"/>
    </row>
    <row r="27" spans="2:6" s="17" customFormat="1" ht="15.6" customHeight="1">
      <c r="B27" s="152"/>
      <c r="C27" s="152" t="s">
        <v>147</v>
      </c>
      <c r="D27" s="153">
        <f>'Page 4f, Impact, Cafeteria Fund'!E15</f>
        <v>0</v>
      </c>
      <c r="E27" s="374"/>
      <c r="F27" s="374"/>
    </row>
    <row r="28" spans="2:6" s="17" customFormat="1" ht="15.6" customHeight="1">
      <c r="B28" s="152"/>
      <c r="C28" s="152" t="s">
        <v>148</v>
      </c>
      <c r="D28" s="153">
        <f>'Page 4f, Impact, Cafeteria Fund'!E25</f>
        <v>0</v>
      </c>
      <c r="E28" s="374"/>
      <c r="F28" s="374"/>
    </row>
    <row r="29" spans="2:6" s="17" customFormat="1" ht="15.6" customHeight="1">
      <c r="B29" s="152"/>
      <c r="C29" s="152" t="s">
        <v>149</v>
      </c>
      <c r="D29" s="153">
        <f>'Page 4f, Impact, Cafeteria Fund'!E27-'Page 4f, Impact, Cafeteria Fund'!E28</f>
        <v>0</v>
      </c>
      <c r="E29" s="374"/>
      <c r="F29" s="374"/>
    </row>
    <row r="30" spans="2:6" s="17" customFormat="1" ht="15.6" customHeight="1">
      <c r="B30" s="375"/>
      <c r="C30" s="375"/>
      <c r="D30" s="375"/>
      <c r="E30" s="375"/>
      <c r="F30" s="375"/>
    </row>
    <row r="31" spans="2:6" s="17" customFormat="1" ht="15.6" customHeight="1">
      <c r="B31" s="373" t="s">
        <v>222</v>
      </c>
      <c r="C31" s="373"/>
      <c r="D31" s="154" t="s">
        <v>151</v>
      </c>
      <c r="E31" s="367" t="s">
        <v>150</v>
      </c>
      <c r="F31" s="367"/>
    </row>
    <row r="32" spans="2:6" s="17" customFormat="1" ht="15.6" customHeight="1">
      <c r="B32" s="152"/>
      <c r="C32" s="152" t="s">
        <v>147</v>
      </c>
      <c r="D32" s="153">
        <f>'Page 4g, Impact, Other Fund'!E14</f>
        <v>0</v>
      </c>
      <c r="E32" s="374"/>
      <c r="F32" s="374"/>
    </row>
    <row r="33" spans="2:6" s="17" customFormat="1" ht="15.6" customHeight="1">
      <c r="B33" s="152"/>
      <c r="C33" s="152" t="s">
        <v>148</v>
      </c>
      <c r="D33" s="153">
        <f>'Page 4g, Impact, Other Fund'!E24</f>
        <v>0</v>
      </c>
      <c r="E33" s="374"/>
      <c r="F33" s="374"/>
    </row>
    <row r="34" spans="2:6" s="17" customFormat="1" ht="15.6" customHeight="1">
      <c r="B34" s="152"/>
      <c r="C34" s="152" t="s">
        <v>149</v>
      </c>
      <c r="D34" s="153">
        <f>'Page 4g, Impact, Other Fund'!E26-'Page 4g, Impact, Other Fund'!E27</f>
        <v>0</v>
      </c>
      <c r="E34" s="374"/>
      <c r="F34" s="374"/>
    </row>
    <row r="35" spans="2:6" s="17" customFormat="1" ht="15.6" customHeight="1">
      <c r="B35" s="375"/>
      <c r="C35" s="375"/>
      <c r="D35" s="375"/>
      <c r="E35" s="375"/>
      <c r="F35" s="375"/>
    </row>
    <row r="36" spans="2:6" s="17" customFormat="1" ht="15.6" customHeight="1">
      <c r="B36" s="373" t="s">
        <v>223</v>
      </c>
      <c r="C36" s="373"/>
      <c r="D36" s="154" t="s">
        <v>151</v>
      </c>
      <c r="E36" s="367" t="s">
        <v>150</v>
      </c>
      <c r="F36" s="367"/>
    </row>
    <row r="37" spans="2:6" s="17" customFormat="1" ht="15.6" customHeight="1">
      <c r="B37" s="152"/>
      <c r="C37" s="152" t="s">
        <v>147</v>
      </c>
      <c r="D37" s="153">
        <f>'Page 4h, Impact, Other Fund'!E14</f>
        <v>0</v>
      </c>
      <c r="E37" s="374"/>
      <c r="F37" s="374"/>
    </row>
    <row r="38" spans="2:6" s="17" customFormat="1" ht="15.6" customHeight="1">
      <c r="B38" s="152"/>
      <c r="C38" s="152" t="s">
        <v>148</v>
      </c>
      <c r="D38" s="153">
        <f>'Page 4h, Impact, Other Fund'!E24</f>
        <v>0</v>
      </c>
      <c r="E38" s="374"/>
      <c r="F38" s="374"/>
    </row>
    <row r="39" spans="2:6" s="17" customFormat="1" ht="15.6" customHeight="1">
      <c r="B39" s="152"/>
      <c r="C39" s="152" t="s">
        <v>149</v>
      </c>
      <c r="D39" s="153">
        <f>'Page 4h, Impact, Other Fund'!E26-'Page 4h, Impact, Other Fund'!E27</f>
        <v>0</v>
      </c>
      <c r="E39" s="374"/>
      <c r="F39" s="374"/>
    </row>
    <row r="40" spans="2:6" s="17" customFormat="1" ht="15.6" customHeight="1">
      <c r="B40" s="375"/>
      <c r="C40" s="375"/>
      <c r="D40" s="375"/>
      <c r="E40" s="375"/>
      <c r="F40" s="375"/>
    </row>
    <row r="41" spans="2:6" s="17" customFormat="1" ht="15.6" customHeight="1">
      <c r="B41" s="372" t="s">
        <v>152</v>
      </c>
      <c r="C41" s="372"/>
      <c r="D41" s="372"/>
      <c r="E41" s="372"/>
      <c r="F41" s="372"/>
    </row>
    <row r="42" spans="2:6" s="17" customFormat="1" ht="182.25" customHeight="1">
      <c r="B42" s="371"/>
      <c r="C42" s="371"/>
      <c r="D42" s="371"/>
      <c r="E42" s="371"/>
      <c r="F42" s="371"/>
    </row>
  </sheetData>
  <mergeCells count="49">
    <mergeCell ref="E22:F22"/>
    <mergeCell ref="E23:F23"/>
    <mergeCell ref="E11:F11"/>
    <mergeCell ref="B2:G2"/>
    <mergeCell ref="E7:F7"/>
    <mergeCell ref="B4:F4"/>
    <mergeCell ref="E16:F16"/>
    <mergeCell ref="B21:C21"/>
    <mergeCell ref="E6:F6"/>
    <mergeCell ref="B10:F10"/>
    <mergeCell ref="B6:C6"/>
    <mergeCell ref="A1:F1"/>
    <mergeCell ref="B35:F35"/>
    <mergeCell ref="B30:F30"/>
    <mergeCell ref="B5:F5"/>
    <mergeCell ref="E17:F17"/>
    <mergeCell ref="E18:F18"/>
    <mergeCell ref="E19:F19"/>
    <mergeCell ref="E8:F8"/>
    <mergeCell ref="E9:F9"/>
    <mergeCell ref="A3:F3"/>
    <mergeCell ref="E12:F12"/>
    <mergeCell ref="E21:F21"/>
    <mergeCell ref="E14:F14"/>
    <mergeCell ref="E13:F13"/>
    <mergeCell ref="B20:F20"/>
    <mergeCell ref="E24:F24"/>
    <mergeCell ref="B40:F40"/>
    <mergeCell ref="E39:F39"/>
    <mergeCell ref="E37:F37"/>
    <mergeCell ref="E38:F38"/>
    <mergeCell ref="B25:F25"/>
    <mergeCell ref="E34:F34"/>
    <mergeCell ref="B42:F42"/>
    <mergeCell ref="B41:F41"/>
    <mergeCell ref="B11:C11"/>
    <mergeCell ref="B36:C36"/>
    <mergeCell ref="E27:F27"/>
    <mergeCell ref="E28:F28"/>
    <mergeCell ref="E29:F29"/>
    <mergeCell ref="E32:F32"/>
    <mergeCell ref="E33:F33"/>
    <mergeCell ref="B15:F15"/>
    <mergeCell ref="E36:F36"/>
    <mergeCell ref="B16:C16"/>
    <mergeCell ref="B26:C26"/>
    <mergeCell ref="E26:F26"/>
    <mergeCell ref="B31:C31"/>
    <mergeCell ref="E31:F31"/>
  </mergeCells>
  <phoneticPr fontId="2" type="noConversion"/>
  <printOptions horizontalCentered="1"/>
  <pageMargins left="0.25" right="0.25" top="0.5" bottom="0.5" header="0.25" footer="0.25"/>
  <pageSetup scale="86"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F43"/>
  <sheetViews>
    <sheetView zoomScaleNormal="100" workbookViewId="0">
      <selection activeCell="A2" sqref="A2:D2"/>
    </sheetView>
  </sheetViews>
  <sheetFormatPr defaultColWidth="9.109375" defaultRowHeight="13.2"/>
  <cols>
    <col min="1" max="1" width="34.6640625" customWidth="1"/>
    <col min="2" max="2" width="9.33203125" customWidth="1"/>
    <col min="3" max="5" width="18.6640625" customWidth="1"/>
  </cols>
  <sheetData>
    <row r="1" spans="1:6" ht="15.6" customHeight="1">
      <c r="A1" s="259" t="str">
        <f>IF('Page 1, Agreement'!C5=0," ",'Page 1, Agreement'!C5)</f>
        <v>Sample School District</v>
      </c>
      <c r="B1" s="259"/>
      <c r="C1" s="259"/>
      <c r="D1" s="259"/>
      <c r="E1" s="259"/>
    </row>
    <row r="2" spans="1:6" ht="15.6" customHeight="1">
      <c r="A2" s="363" t="s">
        <v>282</v>
      </c>
      <c r="B2" s="363"/>
      <c r="C2" s="363"/>
      <c r="D2" s="363"/>
      <c r="E2" s="363"/>
      <c r="F2" s="363"/>
    </row>
    <row r="3" spans="1:6" ht="15.6" customHeight="1">
      <c r="A3" s="359" t="s">
        <v>329</v>
      </c>
      <c r="B3" s="359"/>
      <c r="C3" s="359"/>
      <c r="D3" s="359"/>
      <c r="E3" s="359"/>
    </row>
    <row r="4" spans="1:6" ht="15.6" customHeight="1">
      <c r="A4" s="257" t="s">
        <v>126</v>
      </c>
      <c r="B4" s="257"/>
      <c r="C4" s="257"/>
      <c r="D4" s="257"/>
      <c r="E4" s="257"/>
    </row>
    <row r="5" spans="1:6" ht="15.6" customHeight="1">
      <c r="A5" s="261"/>
      <c r="B5" s="261"/>
      <c r="C5" s="261"/>
      <c r="D5" s="261"/>
      <c r="E5" s="261"/>
    </row>
    <row r="6" spans="1:6" ht="15.6" customHeight="1">
      <c r="A6" s="261"/>
      <c r="B6" s="261"/>
      <c r="C6" s="261" t="s">
        <v>99</v>
      </c>
      <c r="D6" s="261"/>
      <c r="E6" s="261"/>
    </row>
    <row r="7" spans="1:6" ht="15.6" customHeight="1" thickBot="1">
      <c r="A7" s="361" t="s">
        <v>82</v>
      </c>
      <c r="B7" s="361"/>
      <c r="C7" s="259" t="str">
        <f>IF('Page 1, Agreement'!C6=0," ",'Page 1, Agreement'!C6)</f>
        <v xml:space="preserve"> </v>
      </c>
      <c r="D7" s="259"/>
      <c r="E7" s="259"/>
    </row>
    <row r="8" spans="1:6" ht="13.8" thickTop="1">
      <c r="A8" s="377"/>
      <c r="B8" s="160"/>
      <c r="C8" s="21" t="str">
        <f>'Page 1, Agreement'!E20</f>
        <v>2026-27</v>
      </c>
      <c r="D8" s="21" t="str">
        <f>'Page 1, Agreement'!F20</f>
        <v>2027-28</v>
      </c>
      <c r="E8" s="22" t="str">
        <f>'Page 1, Agreement'!G20</f>
        <v>2028-29</v>
      </c>
    </row>
    <row r="9" spans="1:6" ht="30" customHeight="1">
      <c r="A9" s="378"/>
      <c r="B9" s="159" t="s">
        <v>187</v>
      </c>
      <c r="C9" s="23" t="s">
        <v>145</v>
      </c>
      <c r="D9" s="23" t="s">
        <v>76</v>
      </c>
      <c r="E9" s="24" t="s">
        <v>54</v>
      </c>
    </row>
    <row r="10" spans="1:6" ht="15" customHeight="1">
      <c r="A10" s="352" t="s">
        <v>43</v>
      </c>
      <c r="B10" s="353"/>
      <c r="C10" s="61"/>
      <c r="D10" s="61"/>
      <c r="E10" s="62"/>
    </row>
    <row r="11" spans="1:6" ht="20.100000000000001" customHeight="1">
      <c r="A11" s="200" t="s">
        <v>241</v>
      </c>
      <c r="B11" s="217" t="s">
        <v>157</v>
      </c>
      <c r="C11" s="32">
        <f>'Page 4a, Impact, Unrestr G.F.'!F11</f>
        <v>0</v>
      </c>
      <c r="D11" s="19">
        <v>0</v>
      </c>
      <c r="E11" s="176">
        <v>0</v>
      </c>
    </row>
    <row r="12" spans="1:6" ht="20.100000000000001" customHeight="1">
      <c r="A12" s="200" t="s">
        <v>174</v>
      </c>
      <c r="B12" s="215" t="s">
        <v>158</v>
      </c>
      <c r="C12" s="32">
        <f>'Page 4a, Impact, Unrestr G.F.'!F12</f>
        <v>0</v>
      </c>
      <c r="D12" s="19">
        <v>0</v>
      </c>
      <c r="E12" s="176">
        <v>0</v>
      </c>
    </row>
    <row r="13" spans="1:6" ht="20.100000000000001" customHeight="1">
      <c r="A13" s="200" t="s">
        <v>173</v>
      </c>
      <c r="B13" s="216" t="s">
        <v>159</v>
      </c>
      <c r="C13" s="32">
        <f>'Page 4a, Impact, Unrestr G.F.'!F13</f>
        <v>0</v>
      </c>
      <c r="D13" s="19">
        <v>0</v>
      </c>
      <c r="E13" s="176">
        <v>0</v>
      </c>
    </row>
    <row r="14" spans="1:6" ht="20.100000000000001" customHeight="1">
      <c r="A14" s="199" t="s">
        <v>175</v>
      </c>
      <c r="B14" s="217" t="s">
        <v>160</v>
      </c>
      <c r="C14" s="32">
        <f>'Page 4a, Impact, Unrestr G.F.'!F14</f>
        <v>0</v>
      </c>
      <c r="D14" s="19">
        <v>0</v>
      </c>
      <c r="E14" s="176">
        <v>0</v>
      </c>
    </row>
    <row r="15" spans="1:6" ht="20.100000000000001" customHeight="1">
      <c r="A15" s="355" t="s">
        <v>44</v>
      </c>
      <c r="B15" s="356"/>
      <c r="C15" s="29">
        <f>SUM(C11:C14)</f>
        <v>0</v>
      </c>
      <c r="D15" s="29">
        <f>SUM(D11:D14)</f>
        <v>0</v>
      </c>
      <c r="E15" s="26">
        <f>SUM(E11:E14)</f>
        <v>0</v>
      </c>
    </row>
    <row r="16" spans="1:6" ht="15" customHeight="1">
      <c r="A16" s="352" t="s">
        <v>45</v>
      </c>
      <c r="B16" s="353"/>
      <c r="C16" s="61"/>
      <c r="D16" s="61"/>
      <c r="E16" s="62"/>
    </row>
    <row r="17" spans="1:5" ht="20.100000000000001" customHeight="1">
      <c r="A17" s="200" t="s">
        <v>168</v>
      </c>
      <c r="B17" s="217" t="s">
        <v>161</v>
      </c>
      <c r="C17" s="32">
        <f>'Page 4a, Impact, Unrestr G.F.'!F17</f>
        <v>0</v>
      </c>
      <c r="D17" s="19">
        <v>0</v>
      </c>
      <c r="E17" s="176">
        <v>0</v>
      </c>
    </row>
    <row r="18" spans="1:5" ht="20.100000000000001" customHeight="1">
      <c r="A18" s="199" t="s">
        <v>169</v>
      </c>
      <c r="B18" s="217" t="s">
        <v>162</v>
      </c>
      <c r="C18" s="32">
        <f>'Page 4a, Impact, Unrestr G.F.'!F18</f>
        <v>0</v>
      </c>
      <c r="D18" s="20">
        <v>0</v>
      </c>
      <c r="E18" s="31">
        <v>0</v>
      </c>
    </row>
    <row r="19" spans="1:5" ht="20.100000000000001" customHeight="1">
      <c r="A19" s="199" t="s">
        <v>170</v>
      </c>
      <c r="B19" s="217" t="s">
        <v>163</v>
      </c>
      <c r="C19" s="32">
        <f>'Page 4a, Impact, Unrestr G.F.'!F19</f>
        <v>0</v>
      </c>
      <c r="D19" s="20">
        <v>0</v>
      </c>
      <c r="E19" s="31">
        <v>0</v>
      </c>
    </row>
    <row r="20" spans="1:5" ht="20.100000000000001" customHeight="1">
      <c r="A20" s="199" t="s">
        <v>171</v>
      </c>
      <c r="B20" s="217" t="s">
        <v>164</v>
      </c>
      <c r="C20" s="32">
        <f>'Page 4a, Impact, Unrestr G.F.'!F20</f>
        <v>0</v>
      </c>
      <c r="D20" s="20">
        <v>0</v>
      </c>
      <c r="E20" s="31">
        <v>0</v>
      </c>
    </row>
    <row r="21" spans="1:5" ht="20.100000000000001" customHeight="1">
      <c r="A21" s="199" t="s">
        <v>269</v>
      </c>
      <c r="B21" s="217" t="s">
        <v>165</v>
      </c>
      <c r="C21" s="32">
        <f>'Page 4a, Impact, Unrestr G.F.'!F21</f>
        <v>0</v>
      </c>
      <c r="D21" s="20">
        <v>0</v>
      </c>
      <c r="E21" s="31">
        <v>0</v>
      </c>
    </row>
    <row r="22" spans="1:5" ht="20.100000000000001" customHeight="1">
      <c r="A22" s="199" t="s">
        <v>172</v>
      </c>
      <c r="B22" s="217" t="s">
        <v>166</v>
      </c>
      <c r="C22" s="32">
        <f>'Page 4a, Impact, Unrestr G.F.'!F22</f>
        <v>0</v>
      </c>
      <c r="D22" s="20">
        <v>0</v>
      </c>
      <c r="E22" s="31">
        <v>0</v>
      </c>
    </row>
    <row r="23" spans="1:5" ht="27" customHeight="1">
      <c r="A23" s="199" t="s">
        <v>280</v>
      </c>
      <c r="B23" s="201" t="s">
        <v>218</v>
      </c>
      <c r="C23" s="32">
        <f>'Page 4a, Impact, Unrestr G.F.'!F23</f>
        <v>0</v>
      </c>
      <c r="D23" s="20">
        <v>0</v>
      </c>
      <c r="E23" s="31">
        <v>0</v>
      </c>
    </row>
    <row r="24" spans="1:5" ht="20.100000000000001" customHeight="1">
      <c r="A24" s="199" t="s">
        <v>275</v>
      </c>
      <c r="B24" s="217" t="s">
        <v>167</v>
      </c>
      <c r="C24" s="32">
        <f>'Page 4a, Impact, Unrestr G.F.'!F24</f>
        <v>0</v>
      </c>
      <c r="D24" s="20">
        <v>0</v>
      </c>
      <c r="E24" s="31">
        <v>0</v>
      </c>
    </row>
    <row r="25" spans="1:5" ht="20.100000000000001" customHeight="1">
      <c r="A25" s="199" t="s">
        <v>72</v>
      </c>
      <c r="B25" s="214"/>
      <c r="C25" s="73"/>
      <c r="D25" s="20"/>
      <c r="E25" s="31">
        <v>0</v>
      </c>
    </row>
    <row r="26" spans="1:5" ht="20.100000000000001" customHeight="1">
      <c r="A26" s="355" t="s">
        <v>46</v>
      </c>
      <c r="B26" s="356"/>
      <c r="C26" s="32">
        <f>SUM(C17:C24)</f>
        <v>0</v>
      </c>
      <c r="D26" s="32">
        <f>SUM(D17:D25)</f>
        <v>0</v>
      </c>
      <c r="E26" s="25">
        <f>SUM(E17:E25)</f>
        <v>0</v>
      </c>
    </row>
    <row r="27" spans="1:5" ht="15" customHeight="1">
      <c r="A27" s="352" t="s">
        <v>101</v>
      </c>
      <c r="B27" s="353"/>
      <c r="C27" s="67"/>
      <c r="D27" s="67"/>
      <c r="E27" s="110"/>
    </row>
    <row r="28" spans="1:5" ht="20.100000000000001" customHeight="1">
      <c r="A28" s="200" t="s">
        <v>181</v>
      </c>
      <c r="B28" s="217" t="s">
        <v>177</v>
      </c>
      <c r="C28" s="32">
        <f>'Page 4a, Impact, Unrestr G.F.'!F27</f>
        <v>0</v>
      </c>
      <c r="D28" s="20">
        <v>0</v>
      </c>
      <c r="E28" s="31">
        <v>0</v>
      </c>
    </row>
    <row r="29" spans="1:5" ht="20.100000000000001" customHeight="1">
      <c r="A29" s="199" t="s">
        <v>180</v>
      </c>
      <c r="B29" s="217" t="s">
        <v>176</v>
      </c>
      <c r="C29" s="32">
        <f>'Page 4a, Impact, Unrestr G.F.'!F28</f>
        <v>0</v>
      </c>
      <c r="D29" s="20">
        <v>0</v>
      </c>
      <c r="E29" s="31">
        <v>0</v>
      </c>
    </row>
    <row r="30" spans="1:5" ht="20.100000000000001" customHeight="1">
      <c r="A30" s="199" t="s">
        <v>179</v>
      </c>
      <c r="B30" s="217" t="s">
        <v>178</v>
      </c>
      <c r="C30" s="32">
        <f>'Page 4a, Impact, Unrestr G.F.'!F29</f>
        <v>0</v>
      </c>
      <c r="D30" s="20">
        <v>0</v>
      </c>
      <c r="E30" s="31">
        <v>0</v>
      </c>
    </row>
    <row r="31" spans="1:5" ht="20.100000000000001" customHeight="1">
      <c r="A31" s="355" t="s">
        <v>136</v>
      </c>
      <c r="B31" s="356"/>
      <c r="C31" s="32">
        <f>C15-C26+C28-C29+C30</f>
        <v>0</v>
      </c>
      <c r="D31" s="32">
        <f>D15-D26+D28-D29+D30</f>
        <v>0</v>
      </c>
      <c r="E31" s="25">
        <f>E15-E26+E28-E29+E30</f>
        <v>0</v>
      </c>
    </row>
    <row r="32" spans="1:5" ht="15" customHeight="1">
      <c r="A32" s="204"/>
      <c r="B32" s="212"/>
      <c r="C32" s="68"/>
      <c r="D32" s="68"/>
      <c r="E32" s="69"/>
    </row>
    <row r="33" spans="1:5" ht="20.100000000000001" customHeight="1">
      <c r="A33" s="202" t="s">
        <v>185</v>
      </c>
      <c r="B33" s="216">
        <v>9791</v>
      </c>
      <c r="C33" s="32">
        <f>'Page 4a, Impact, Unrestr G.F.'!F32</f>
        <v>0</v>
      </c>
      <c r="D33" s="32">
        <f>C35</f>
        <v>0</v>
      </c>
      <c r="E33" s="25">
        <f>D35</f>
        <v>0</v>
      </c>
    </row>
    <row r="34" spans="1:5" ht="20.100000000000001" customHeight="1">
      <c r="A34" s="202" t="s">
        <v>276</v>
      </c>
      <c r="B34" s="217" t="s">
        <v>182</v>
      </c>
      <c r="C34" s="32">
        <f>'Page 4a, Impact, Unrestr G.F.'!F33</f>
        <v>0</v>
      </c>
      <c r="D34" s="73"/>
      <c r="E34" s="142"/>
    </row>
    <row r="35" spans="1:5" ht="20.100000000000001" customHeight="1">
      <c r="A35" s="355" t="s">
        <v>186</v>
      </c>
      <c r="B35" s="356"/>
      <c r="C35" s="32">
        <f>C31+C33+C34</f>
        <v>0</v>
      </c>
      <c r="D35" s="32">
        <f>D31+D33</f>
        <v>0</v>
      </c>
      <c r="E35" s="25">
        <f>E31+E33</f>
        <v>0</v>
      </c>
    </row>
    <row r="36" spans="1:5" ht="15" customHeight="1">
      <c r="A36" s="352" t="s">
        <v>279</v>
      </c>
      <c r="B36" s="353"/>
      <c r="C36" s="70"/>
      <c r="D36" s="70"/>
      <c r="E36" s="71"/>
    </row>
    <row r="37" spans="1:5" ht="20.100000000000001" customHeight="1">
      <c r="A37" s="206" t="s">
        <v>271</v>
      </c>
      <c r="B37" s="217" t="s">
        <v>206</v>
      </c>
      <c r="C37" s="32">
        <f>'Page 4a, Impact, Unrestr G.F.'!F36</f>
        <v>0</v>
      </c>
      <c r="D37" s="20">
        <v>0</v>
      </c>
      <c r="E37" s="31">
        <v>0</v>
      </c>
    </row>
    <row r="38" spans="1:5" ht="20.100000000000001" customHeight="1">
      <c r="A38" s="202" t="s">
        <v>277</v>
      </c>
      <c r="B38" s="216">
        <v>9740</v>
      </c>
      <c r="C38" s="73"/>
      <c r="D38" s="67"/>
      <c r="E38" s="110"/>
    </row>
    <row r="39" spans="1:5" ht="20.100000000000001" customHeight="1">
      <c r="A39" s="202" t="s">
        <v>273</v>
      </c>
      <c r="B39" s="216" t="s">
        <v>207</v>
      </c>
      <c r="C39" s="32">
        <f>'Page 4a, Impact, Unrestr G.F.'!F38</f>
        <v>0</v>
      </c>
      <c r="D39" s="20">
        <v>0</v>
      </c>
      <c r="E39" s="31">
        <v>0</v>
      </c>
    </row>
    <row r="40" spans="1:5" ht="20.100000000000001" customHeight="1">
      <c r="A40" s="202" t="s">
        <v>274</v>
      </c>
      <c r="B40" s="216">
        <v>9780</v>
      </c>
      <c r="C40" s="32">
        <f>'Page 4a, Impact, Unrestr G.F.'!F39</f>
        <v>0</v>
      </c>
      <c r="D40" s="20">
        <v>0</v>
      </c>
      <c r="E40" s="31">
        <v>0</v>
      </c>
    </row>
    <row r="41" spans="1:5" ht="20.100000000000001" customHeight="1">
      <c r="A41" s="202" t="s">
        <v>209</v>
      </c>
      <c r="B41" s="216">
        <v>9789</v>
      </c>
      <c r="C41" s="32">
        <f>'Page 4a, Impact, Unrestr G.F.'!F40</f>
        <v>0</v>
      </c>
      <c r="D41" s="20">
        <v>0</v>
      </c>
      <c r="E41" s="31">
        <v>0</v>
      </c>
    </row>
    <row r="42" spans="1:5" ht="20.100000000000001" customHeight="1" thickBot="1">
      <c r="A42" s="207" t="s">
        <v>210</v>
      </c>
      <c r="B42" s="218">
        <v>9790</v>
      </c>
      <c r="C42" s="75">
        <f>C35-SUM(C37:C41)</f>
        <v>0</v>
      </c>
      <c r="D42" s="75">
        <f>D35-SUM(D37:D41)</f>
        <v>0</v>
      </c>
      <c r="E42" s="133">
        <f>E35-SUM(E37:E41)</f>
        <v>0</v>
      </c>
    </row>
    <row r="43" spans="1:5" ht="13.8" thickTop="1">
      <c r="A43" s="17" t="s">
        <v>135</v>
      </c>
      <c r="B43" s="17"/>
      <c r="C43" s="379" t="s">
        <v>264</v>
      </c>
      <c r="D43" s="379"/>
      <c r="E43" s="379"/>
    </row>
  </sheetData>
  <mergeCells count="19">
    <mergeCell ref="C43:E43"/>
    <mergeCell ref="A35:B35"/>
    <mergeCell ref="A36:B36"/>
    <mergeCell ref="A7:B7"/>
    <mergeCell ref="A6:B6"/>
    <mergeCell ref="A26:B26"/>
    <mergeCell ref="A27:B27"/>
    <mergeCell ref="A31:B31"/>
    <mergeCell ref="A10:B10"/>
    <mergeCell ref="A15:B15"/>
    <mergeCell ref="A16:B16"/>
    <mergeCell ref="A1:E1"/>
    <mergeCell ref="A3:E3"/>
    <mergeCell ref="A4:E4"/>
    <mergeCell ref="A8:A9"/>
    <mergeCell ref="C7:E7"/>
    <mergeCell ref="A5:E5"/>
    <mergeCell ref="C6:E6"/>
    <mergeCell ref="A2:F2"/>
  </mergeCells>
  <phoneticPr fontId="2" type="noConversion"/>
  <printOptions horizontalCentered="1"/>
  <pageMargins left="0.25" right="0.25" top="0.5" bottom="0.5" header="0.25" footer="0.25"/>
  <pageSetup scale="9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pageSetUpPr fitToPage="1"/>
  </sheetPr>
  <dimension ref="A1:F43"/>
  <sheetViews>
    <sheetView zoomScaleNormal="100" workbookViewId="0">
      <selection activeCell="A2" sqref="A2:D2"/>
    </sheetView>
  </sheetViews>
  <sheetFormatPr defaultColWidth="9.109375" defaultRowHeight="13.2"/>
  <cols>
    <col min="1" max="1" width="34.6640625" customWidth="1"/>
    <col min="2" max="2" width="9.33203125" customWidth="1"/>
    <col min="3" max="5" width="18.6640625" customWidth="1"/>
  </cols>
  <sheetData>
    <row r="1" spans="1:6" ht="15.6" customHeight="1">
      <c r="A1" s="259" t="str">
        <f>IF('Page 1, Agreement'!C5=0," ",'Page 1, Agreement'!C5)</f>
        <v>Sample School District</v>
      </c>
      <c r="B1" s="259"/>
      <c r="C1" s="259"/>
      <c r="D1" s="259"/>
      <c r="E1" s="259"/>
    </row>
    <row r="2" spans="1:6" ht="15.6" customHeight="1">
      <c r="A2" s="363" t="s">
        <v>282</v>
      </c>
      <c r="B2" s="363"/>
      <c r="C2" s="363"/>
      <c r="D2" s="363"/>
      <c r="E2" s="363"/>
      <c r="F2" s="363"/>
    </row>
    <row r="3" spans="1:6" ht="15.6" customHeight="1">
      <c r="A3" s="359" t="s">
        <v>330</v>
      </c>
      <c r="B3" s="359"/>
      <c r="C3" s="359"/>
      <c r="D3" s="359"/>
      <c r="E3" s="359"/>
    </row>
    <row r="4" spans="1:6" ht="15.6" customHeight="1">
      <c r="A4" s="257" t="s">
        <v>126</v>
      </c>
      <c r="B4" s="257"/>
      <c r="C4" s="257"/>
      <c r="D4" s="257"/>
      <c r="E4" s="257"/>
    </row>
    <row r="5" spans="1:6" ht="15.6" customHeight="1">
      <c r="A5" s="261"/>
      <c r="B5" s="261"/>
      <c r="C5" s="261"/>
      <c r="D5" s="261"/>
      <c r="E5" s="261"/>
    </row>
    <row r="6" spans="1:6" ht="15.6" customHeight="1">
      <c r="A6" s="261"/>
      <c r="B6" s="261"/>
      <c r="C6" s="261" t="s">
        <v>98</v>
      </c>
      <c r="D6" s="261"/>
      <c r="E6" s="261"/>
    </row>
    <row r="7" spans="1:6" ht="15.6" customHeight="1" thickBot="1">
      <c r="A7" s="361" t="s">
        <v>82</v>
      </c>
      <c r="B7" s="361"/>
      <c r="C7" s="259" t="str">
        <f>IF('Page 1, Agreement'!C6=0," ",'Page 1, Agreement'!C6)</f>
        <v xml:space="preserve"> </v>
      </c>
      <c r="D7" s="259"/>
      <c r="E7" s="259"/>
    </row>
    <row r="8" spans="1:6" ht="13.8" thickTop="1">
      <c r="A8" s="377"/>
      <c r="B8" s="160"/>
      <c r="C8" s="21" t="str">
        <f>'Page 5a, MYP, Unrestricted'!C8</f>
        <v>2026-27</v>
      </c>
      <c r="D8" s="21" t="str">
        <f>'Page 5a, MYP, Unrestricted'!D8</f>
        <v>2027-28</v>
      </c>
      <c r="E8" s="22" t="str">
        <f>'Page 5a, MYP, Unrestricted'!E8</f>
        <v>2028-29</v>
      </c>
    </row>
    <row r="9" spans="1:6" ht="30" customHeight="1">
      <c r="A9" s="378"/>
      <c r="B9" s="159" t="s">
        <v>187</v>
      </c>
      <c r="C9" s="23" t="s">
        <v>145</v>
      </c>
      <c r="D9" s="23" t="s">
        <v>76</v>
      </c>
      <c r="E9" s="24" t="s">
        <v>54</v>
      </c>
    </row>
    <row r="10" spans="1:6" ht="15" customHeight="1">
      <c r="A10" s="352" t="s">
        <v>43</v>
      </c>
      <c r="B10" s="353"/>
      <c r="C10" s="61"/>
      <c r="D10" s="61"/>
      <c r="E10" s="62"/>
    </row>
    <row r="11" spans="1:6" ht="20.100000000000001" customHeight="1">
      <c r="A11" s="200" t="s">
        <v>241</v>
      </c>
      <c r="B11" s="217" t="s">
        <v>157</v>
      </c>
      <c r="C11" s="32">
        <f>'Page 4b, Impact, Restr G.F.'!F11</f>
        <v>0</v>
      </c>
      <c r="D11" s="19">
        <v>0</v>
      </c>
      <c r="E11" s="176">
        <v>0</v>
      </c>
    </row>
    <row r="12" spans="1:6" ht="20.100000000000001" customHeight="1">
      <c r="A12" s="200" t="s">
        <v>174</v>
      </c>
      <c r="B12" s="215" t="s">
        <v>158</v>
      </c>
      <c r="C12" s="32">
        <f>'Page 4b, Impact, Restr G.F.'!F12</f>
        <v>0</v>
      </c>
      <c r="D12" s="19">
        <v>0</v>
      </c>
      <c r="E12" s="176">
        <v>0</v>
      </c>
    </row>
    <row r="13" spans="1:6" ht="20.100000000000001" customHeight="1">
      <c r="A13" s="200" t="s">
        <v>173</v>
      </c>
      <c r="B13" s="216" t="s">
        <v>159</v>
      </c>
      <c r="C13" s="32">
        <f>'Page 4b, Impact, Restr G.F.'!F13</f>
        <v>0</v>
      </c>
      <c r="D13" s="19">
        <v>0</v>
      </c>
      <c r="E13" s="176">
        <v>0</v>
      </c>
    </row>
    <row r="14" spans="1:6" ht="20.100000000000001" customHeight="1">
      <c r="A14" s="199" t="s">
        <v>175</v>
      </c>
      <c r="B14" s="217" t="s">
        <v>160</v>
      </c>
      <c r="C14" s="32">
        <f>'Page 4b, Impact, Restr G.F.'!F14</f>
        <v>0</v>
      </c>
      <c r="D14" s="19">
        <v>0</v>
      </c>
      <c r="E14" s="176">
        <v>0</v>
      </c>
    </row>
    <row r="15" spans="1:6" ht="20.100000000000001" customHeight="1">
      <c r="A15" s="355" t="s">
        <v>44</v>
      </c>
      <c r="B15" s="356"/>
      <c r="C15" s="29">
        <f>SUM(C11:C14)</f>
        <v>0</v>
      </c>
      <c r="D15" s="29">
        <f>SUM(D11:D14)</f>
        <v>0</v>
      </c>
      <c r="E15" s="26">
        <f>SUM(E11:E14)</f>
        <v>0</v>
      </c>
    </row>
    <row r="16" spans="1:6" ht="15" customHeight="1">
      <c r="A16" s="208" t="s">
        <v>45</v>
      </c>
      <c r="B16" s="211"/>
      <c r="C16" s="61"/>
      <c r="D16" s="61"/>
      <c r="E16" s="62"/>
    </row>
    <row r="17" spans="1:5" ht="20.100000000000001" customHeight="1">
      <c r="A17" s="200" t="s">
        <v>168</v>
      </c>
      <c r="B17" s="217" t="s">
        <v>161</v>
      </c>
      <c r="C17" s="32">
        <f>'Page 4b, Impact, Restr G.F.'!F17</f>
        <v>0</v>
      </c>
      <c r="D17" s="19">
        <v>0</v>
      </c>
      <c r="E17" s="176">
        <v>0</v>
      </c>
    </row>
    <row r="18" spans="1:5" ht="20.100000000000001" customHeight="1">
      <c r="A18" s="199" t="s">
        <v>169</v>
      </c>
      <c r="B18" s="217" t="s">
        <v>162</v>
      </c>
      <c r="C18" s="32">
        <f>'Page 4b, Impact, Restr G.F.'!F18</f>
        <v>0</v>
      </c>
      <c r="D18" s="20">
        <v>0</v>
      </c>
      <c r="E18" s="31">
        <v>0</v>
      </c>
    </row>
    <row r="19" spans="1:5" ht="20.100000000000001" customHeight="1">
      <c r="A19" s="199" t="s">
        <v>170</v>
      </c>
      <c r="B19" s="217" t="s">
        <v>163</v>
      </c>
      <c r="C19" s="32">
        <f>'Page 4b, Impact, Restr G.F.'!F19</f>
        <v>0</v>
      </c>
      <c r="D19" s="20">
        <v>0</v>
      </c>
      <c r="E19" s="31">
        <v>0</v>
      </c>
    </row>
    <row r="20" spans="1:5" ht="20.100000000000001" customHeight="1">
      <c r="A20" s="199" t="s">
        <v>171</v>
      </c>
      <c r="B20" s="217" t="s">
        <v>164</v>
      </c>
      <c r="C20" s="32">
        <f>'Page 4b, Impact, Restr G.F.'!F20</f>
        <v>0</v>
      </c>
      <c r="D20" s="20">
        <v>0</v>
      </c>
      <c r="E20" s="31">
        <v>0</v>
      </c>
    </row>
    <row r="21" spans="1:5" ht="20.100000000000001" customHeight="1">
      <c r="A21" s="199" t="s">
        <v>269</v>
      </c>
      <c r="B21" s="217" t="s">
        <v>165</v>
      </c>
      <c r="C21" s="32">
        <f>'Page 4b, Impact, Restr G.F.'!F21</f>
        <v>0</v>
      </c>
      <c r="D21" s="20">
        <v>0</v>
      </c>
      <c r="E21" s="31">
        <v>0</v>
      </c>
    </row>
    <row r="22" spans="1:5" ht="20.100000000000001" customHeight="1">
      <c r="A22" s="199" t="s">
        <v>172</v>
      </c>
      <c r="B22" s="217" t="s">
        <v>166</v>
      </c>
      <c r="C22" s="32">
        <f>'Page 4b, Impact, Restr G.F.'!F22</f>
        <v>0</v>
      </c>
      <c r="D22" s="20">
        <v>0</v>
      </c>
      <c r="E22" s="31">
        <v>0</v>
      </c>
    </row>
    <row r="23" spans="1:5" ht="27" customHeight="1">
      <c r="A23" s="199" t="s">
        <v>280</v>
      </c>
      <c r="B23" s="201" t="s">
        <v>218</v>
      </c>
      <c r="C23" s="32">
        <f>'Page 4b, Impact, Restr G.F.'!F23</f>
        <v>0</v>
      </c>
      <c r="D23" s="20">
        <v>0</v>
      </c>
      <c r="E23" s="31">
        <v>0</v>
      </c>
    </row>
    <row r="24" spans="1:5" ht="20.100000000000001" customHeight="1">
      <c r="A24" s="199" t="s">
        <v>275</v>
      </c>
      <c r="B24" s="217" t="s">
        <v>167</v>
      </c>
      <c r="C24" s="32">
        <f>'Page 4b, Impact, Restr G.F.'!F24</f>
        <v>0</v>
      </c>
      <c r="D24" s="20">
        <v>0</v>
      </c>
      <c r="E24" s="31">
        <v>0</v>
      </c>
    </row>
    <row r="25" spans="1:5" ht="20.100000000000001" customHeight="1">
      <c r="A25" s="199" t="s">
        <v>72</v>
      </c>
      <c r="B25" s="214"/>
      <c r="C25" s="73"/>
      <c r="D25" s="20">
        <v>0</v>
      </c>
      <c r="E25" s="31">
        <v>0</v>
      </c>
    </row>
    <row r="26" spans="1:5" ht="20.100000000000001" customHeight="1">
      <c r="A26" s="355" t="s">
        <v>46</v>
      </c>
      <c r="B26" s="356"/>
      <c r="C26" s="32">
        <f>SUM(C17:C24)</f>
        <v>0</v>
      </c>
      <c r="D26" s="32">
        <f>SUM(D17:D25)</f>
        <v>0</v>
      </c>
      <c r="E26" s="25">
        <f>SUM(E17:E25)</f>
        <v>0</v>
      </c>
    </row>
    <row r="27" spans="1:5" ht="15" customHeight="1">
      <c r="A27" s="352" t="s">
        <v>101</v>
      </c>
      <c r="B27" s="353"/>
      <c r="C27" s="73"/>
      <c r="D27" s="67"/>
      <c r="E27" s="110"/>
    </row>
    <row r="28" spans="1:5" ht="20.100000000000001" customHeight="1">
      <c r="A28" s="200" t="s">
        <v>181</v>
      </c>
      <c r="B28" s="217" t="s">
        <v>177</v>
      </c>
      <c r="C28" s="32">
        <f>'Page 4b, Impact, Restr G.F.'!F27</f>
        <v>0</v>
      </c>
      <c r="D28" s="20">
        <v>0</v>
      </c>
      <c r="E28" s="31">
        <v>0</v>
      </c>
    </row>
    <row r="29" spans="1:5" ht="20.100000000000001" customHeight="1">
      <c r="A29" s="199" t="s">
        <v>180</v>
      </c>
      <c r="B29" s="217" t="s">
        <v>176</v>
      </c>
      <c r="C29" s="32">
        <f>'Page 4b, Impact, Restr G.F.'!F28</f>
        <v>0</v>
      </c>
      <c r="D29" s="20">
        <v>0</v>
      </c>
      <c r="E29" s="31">
        <v>0</v>
      </c>
    </row>
    <row r="30" spans="1:5" ht="20.100000000000001" customHeight="1">
      <c r="A30" s="199" t="s">
        <v>179</v>
      </c>
      <c r="B30" s="217" t="s">
        <v>178</v>
      </c>
      <c r="C30" s="32">
        <f>'Page 4b, Impact, Restr G.F.'!F29</f>
        <v>0</v>
      </c>
      <c r="D30" s="20">
        <v>0</v>
      </c>
      <c r="E30" s="31">
        <v>0</v>
      </c>
    </row>
    <row r="31" spans="1:5" ht="20.100000000000001" customHeight="1">
      <c r="A31" s="355" t="s">
        <v>136</v>
      </c>
      <c r="B31" s="356"/>
      <c r="C31" s="32">
        <f>C15-C26+C28-C29+C30</f>
        <v>0</v>
      </c>
      <c r="D31" s="32">
        <f>D15-D26+D28-D29+D30</f>
        <v>0</v>
      </c>
      <c r="E31" s="25">
        <f>E15-E26+E28-E29+E30</f>
        <v>0</v>
      </c>
    </row>
    <row r="32" spans="1:5" ht="15" customHeight="1">
      <c r="A32" s="204"/>
      <c r="B32" s="212"/>
      <c r="C32" s="68"/>
      <c r="D32" s="68"/>
      <c r="E32" s="69"/>
    </row>
    <row r="33" spans="1:5" ht="20.100000000000001" customHeight="1">
      <c r="A33" s="202" t="s">
        <v>185</v>
      </c>
      <c r="B33" s="216">
        <v>9791</v>
      </c>
      <c r="C33" s="32">
        <f>'Page 4b, Impact, Restr G.F.'!F32</f>
        <v>0</v>
      </c>
      <c r="D33" s="32">
        <f>C35</f>
        <v>0</v>
      </c>
      <c r="E33" s="25">
        <f>D35</f>
        <v>0</v>
      </c>
    </row>
    <row r="34" spans="1:5" ht="20.100000000000001" customHeight="1">
      <c r="A34" s="202" t="s">
        <v>276</v>
      </c>
      <c r="B34" s="217" t="s">
        <v>182</v>
      </c>
      <c r="C34" s="32">
        <f>'Page 4b, Impact, Restr G.F.'!F33</f>
        <v>0</v>
      </c>
      <c r="D34" s="73"/>
      <c r="E34" s="142"/>
    </row>
    <row r="35" spans="1:5" ht="20.100000000000001" customHeight="1">
      <c r="A35" s="355" t="s">
        <v>186</v>
      </c>
      <c r="B35" s="356"/>
      <c r="C35" s="32">
        <f>C31+C33+C34</f>
        <v>0</v>
      </c>
      <c r="D35" s="32">
        <f>D31+D33</f>
        <v>0</v>
      </c>
      <c r="E35" s="25">
        <f>E31+E33</f>
        <v>0</v>
      </c>
    </row>
    <row r="36" spans="1:5" ht="15" customHeight="1">
      <c r="A36" s="352" t="s">
        <v>279</v>
      </c>
      <c r="B36" s="353"/>
      <c r="C36" s="70"/>
      <c r="D36" s="70"/>
      <c r="E36" s="71"/>
    </row>
    <row r="37" spans="1:5" ht="20.100000000000001" customHeight="1">
      <c r="A37" s="206" t="s">
        <v>271</v>
      </c>
      <c r="B37" s="217" t="s">
        <v>206</v>
      </c>
      <c r="C37" s="32">
        <f>'Page 4b, Impact, Restr G.F.'!F36</f>
        <v>0</v>
      </c>
      <c r="D37" s="20">
        <v>0</v>
      </c>
      <c r="E37" s="31">
        <v>0</v>
      </c>
    </row>
    <row r="38" spans="1:5" ht="20.100000000000001" customHeight="1">
      <c r="A38" s="202" t="s">
        <v>277</v>
      </c>
      <c r="B38" s="216">
        <v>9740</v>
      </c>
      <c r="C38" s="32">
        <f>'Page 4b, Impact, Restr G.F.'!F37</f>
        <v>0</v>
      </c>
      <c r="D38" s="20">
        <v>0</v>
      </c>
      <c r="E38" s="31">
        <v>0</v>
      </c>
    </row>
    <row r="39" spans="1:5" ht="20.100000000000001" customHeight="1">
      <c r="A39" s="202" t="s">
        <v>273</v>
      </c>
      <c r="B39" s="216" t="s">
        <v>207</v>
      </c>
      <c r="C39" s="73"/>
      <c r="D39" s="67"/>
      <c r="E39" s="110"/>
    </row>
    <row r="40" spans="1:5" ht="20.100000000000001" customHeight="1">
      <c r="A40" s="202" t="s">
        <v>274</v>
      </c>
      <c r="B40" s="216">
        <v>9780</v>
      </c>
      <c r="C40" s="73"/>
      <c r="D40" s="67"/>
      <c r="E40" s="110"/>
    </row>
    <row r="41" spans="1:5" ht="20.100000000000001" customHeight="1">
      <c r="A41" s="202" t="s">
        <v>209</v>
      </c>
      <c r="B41" s="216">
        <v>9789</v>
      </c>
      <c r="C41" s="32">
        <f>'Page 4b, Impact, Restr G.F.'!F40</f>
        <v>0</v>
      </c>
      <c r="D41" s="20">
        <v>0</v>
      </c>
      <c r="E41" s="31">
        <v>0</v>
      </c>
    </row>
    <row r="42" spans="1:5" ht="20.100000000000001" customHeight="1" thickBot="1">
      <c r="A42" s="207" t="s">
        <v>210</v>
      </c>
      <c r="B42" s="218">
        <v>9790</v>
      </c>
      <c r="C42" s="75">
        <f>'Page 4b, Impact, Restr G.F.'!F41</f>
        <v>0</v>
      </c>
      <c r="D42" s="75">
        <f>D35-SUM(D37:D41)</f>
        <v>0</v>
      </c>
      <c r="E42" s="133">
        <f>E35-SUM(E37:E41)</f>
        <v>0</v>
      </c>
    </row>
    <row r="43" spans="1:5" ht="13.8" thickTop="1">
      <c r="A43" s="17" t="s">
        <v>135</v>
      </c>
      <c r="B43" s="17"/>
      <c r="C43" s="380" t="s">
        <v>264</v>
      </c>
      <c r="D43" s="380"/>
      <c r="E43" s="380"/>
    </row>
  </sheetData>
  <mergeCells count="18">
    <mergeCell ref="A10:B10"/>
    <mergeCell ref="A15:B15"/>
    <mergeCell ref="A26:B26"/>
    <mergeCell ref="A27:B27"/>
    <mergeCell ref="C43:E43"/>
    <mergeCell ref="A31:B31"/>
    <mergeCell ref="A35:B35"/>
    <mergeCell ref="A36:B36"/>
    <mergeCell ref="A1:E1"/>
    <mergeCell ref="A3:E3"/>
    <mergeCell ref="A4:E4"/>
    <mergeCell ref="A8:A9"/>
    <mergeCell ref="C7:E7"/>
    <mergeCell ref="A5:E5"/>
    <mergeCell ref="C6:E6"/>
    <mergeCell ref="A7:B7"/>
    <mergeCell ref="A6:B6"/>
    <mergeCell ref="A2:F2"/>
  </mergeCells>
  <phoneticPr fontId="2" type="noConversion"/>
  <printOptions horizontalCentered="1"/>
  <pageMargins left="0.25" right="0.25" top="0.5" bottom="0.5" header="0.25" footer="0.25"/>
  <pageSetup scale="94"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pageSetUpPr fitToPage="1"/>
  </sheetPr>
  <dimension ref="A1:E43"/>
  <sheetViews>
    <sheetView workbookViewId="0">
      <selection activeCell="A2" sqref="A2:D2"/>
    </sheetView>
  </sheetViews>
  <sheetFormatPr defaultColWidth="9.109375" defaultRowHeight="13.2"/>
  <cols>
    <col min="1" max="1" width="34.6640625" customWidth="1"/>
    <col min="2" max="2" width="9.33203125" customWidth="1"/>
    <col min="3" max="4" width="18.6640625" customWidth="1"/>
    <col min="5" max="5" width="18.88671875" customWidth="1"/>
  </cols>
  <sheetData>
    <row r="1" spans="1:5" ht="15.6" customHeight="1">
      <c r="A1" s="259" t="str">
        <f>IF('Page 1, Agreement'!C5=0," ",'Page 1, Agreement'!C5)</f>
        <v>Sample School District</v>
      </c>
      <c r="B1" s="259"/>
      <c r="C1" s="259"/>
      <c r="D1" s="259"/>
      <c r="E1" s="259"/>
    </row>
    <row r="2" spans="1:5" ht="15.6" customHeight="1">
      <c r="A2" s="363" t="s">
        <v>282</v>
      </c>
      <c r="B2" s="363"/>
      <c r="C2" s="363"/>
      <c r="D2" s="363"/>
      <c r="E2" s="363"/>
    </row>
    <row r="3" spans="1:5" ht="15.6" customHeight="1">
      <c r="A3" s="359" t="s">
        <v>331</v>
      </c>
      <c r="B3" s="359"/>
      <c r="C3" s="359"/>
      <c r="D3" s="359"/>
      <c r="E3" s="359"/>
    </row>
    <row r="4" spans="1:5" ht="15.6" customHeight="1">
      <c r="A4" s="257" t="s">
        <v>126</v>
      </c>
      <c r="B4" s="257"/>
      <c r="C4" s="257"/>
      <c r="D4" s="257"/>
      <c r="E4" s="257"/>
    </row>
    <row r="5" spans="1:5" ht="15.6" customHeight="1">
      <c r="A5" s="261"/>
      <c r="B5" s="261"/>
      <c r="C5" s="261"/>
      <c r="D5" s="261"/>
      <c r="E5" s="261"/>
    </row>
    <row r="6" spans="1:5" ht="15.6" customHeight="1">
      <c r="A6" s="261"/>
      <c r="B6" s="261"/>
      <c r="C6" s="261" t="s">
        <v>97</v>
      </c>
      <c r="D6" s="261"/>
      <c r="E6" s="261"/>
    </row>
    <row r="7" spans="1:5" ht="15.6" customHeight="1" thickBot="1">
      <c r="A7" s="361" t="s">
        <v>82</v>
      </c>
      <c r="B7" s="361"/>
      <c r="C7" s="259" t="str">
        <f>IF('Page 1, Agreement'!C6=0," ",'Page 1, Agreement'!C6)</f>
        <v xml:space="preserve"> </v>
      </c>
      <c r="D7" s="259"/>
      <c r="E7" s="259"/>
    </row>
    <row r="8" spans="1:5" ht="13.8" thickTop="1">
      <c r="A8" s="377"/>
      <c r="B8" s="160"/>
      <c r="C8" s="21" t="str">
        <f>'Page 5b, MYP, Restricted'!C8</f>
        <v>2026-27</v>
      </c>
      <c r="D8" s="21" t="str">
        <f>'Page 5b, MYP, Restricted'!D8</f>
        <v>2027-28</v>
      </c>
      <c r="E8" s="22" t="str">
        <f>'Page 5b, MYP, Restricted'!E8</f>
        <v>2028-29</v>
      </c>
    </row>
    <row r="9" spans="1:5" ht="30" customHeight="1">
      <c r="A9" s="378"/>
      <c r="B9" s="159" t="s">
        <v>187</v>
      </c>
      <c r="C9" s="23" t="s">
        <v>145</v>
      </c>
      <c r="D9" s="23" t="s">
        <v>76</v>
      </c>
      <c r="E9" s="24" t="s">
        <v>54</v>
      </c>
    </row>
    <row r="10" spans="1:5" ht="15" customHeight="1">
      <c r="A10" s="352" t="s">
        <v>43</v>
      </c>
      <c r="B10" s="353"/>
      <c r="C10" s="61"/>
      <c r="D10" s="61"/>
      <c r="E10" s="62"/>
    </row>
    <row r="11" spans="1:5" ht="20.100000000000001" customHeight="1">
      <c r="A11" s="200" t="s">
        <v>241</v>
      </c>
      <c r="B11" s="217" t="s">
        <v>157</v>
      </c>
      <c r="C11" s="32">
        <f>'Page 5a, MYP, Unrestricted'!C11+'Page 5b, MYP, Restricted'!C11</f>
        <v>0</v>
      </c>
      <c r="D11" s="77">
        <f>'Page 5a, MYP, Unrestricted'!D11+'Page 5b, MYP, Restricted'!D11</f>
        <v>0</v>
      </c>
      <c r="E11" s="143">
        <f>'Page 5a, MYP, Unrestricted'!E11+'Page 5b, MYP, Restricted'!E11</f>
        <v>0</v>
      </c>
    </row>
    <row r="12" spans="1:5" ht="20.100000000000001" customHeight="1">
      <c r="A12" s="200" t="s">
        <v>174</v>
      </c>
      <c r="B12" s="215" t="s">
        <v>158</v>
      </c>
      <c r="C12" s="32">
        <f>'Page 5a, MYP, Unrestricted'!C12+'Page 5b, MYP, Restricted'!C12</f>
        <v>0</v>
      </c>
      <c r="D12" s="77">
        <f>'Page 5a, MYP, Unrestricted'!D12+'Page 5b, MYP, Restricted'!D12</f>
        <v>0</v>
      </c>
      <c r="E12" s="143">
        <f>'Page 5a, MYP, Unrestricted'!E12+'Page 5b, MYP, Restricted'!E12</f>
        <v>0</v>
      </c>
    </row>
    <row r="13" spans="1:5" ht="20.100000000000001" customHeight="1">
      <c r="A13" s="200" t="s">
        <v>173</v>
      </c>
      <c r="B13" s="216" t="s">
        <v>159</v>
      </c>
      <c r="C13" s="32">
        <f>'Page 5a, MYP, Unrestricted'!C13+'Page 5b, MYP, Restricted'!C13</f>
        <v>0</v>
      </c>
      <c r="D13" s="77">
        <f>'Page 5a, MYP, Unrestricted'!D13+'Page 5b, MYP, Restricted'!D13</f>
        <v>0</v>
      </c>
      <c r="E13" s="143">
        <f>'Page 5a, MYP, Unrestricted'!E13+'Page 5b, MYP, Restricted'!E13</f>
        <v>0</v>
      </c>
    </row>
    <row r="14" spans="1:5" ht="20.100000000000001" customHeight="1">
      <c r="A14" s="199" t="s">
        <v>175</v>
      </c>
      <c r="B14" s="217" t="s">
        <v>160</v>
      </c>
      <c r="C14" s="32">
        <f>'Page 5a, MYP, Unrestricted'!C14+'Page 5b, MYP, Restricted'!C14</f>
        <v>0</v>
      </c>
      <c r="D14" s="77">
        <f>'Page 5a, MYP, Unrestricted'!D14+'Page 5b, MYP, Restricted'!D14</f>
        <v>0</v>
      </c>
      <c r="E14" s="143">
        <f>'Page 5a, MYP, Unrestricted'!E14+'Page 5b, MYP, Restricted'!E14</f>
        <v>0</v>
      </c>
    </row>
    <row r="15" spans="1:5" ht="20.100000000000001" customHeight="1">
      <c r="A15" s="355" t="s">
        <v>44</v>
      </c>
      <c r="B15" s="356"/>
      <c r="C15" s="29">
        <f>SUM(C11:C14)</f>
        <v>0</v>
      </c>
      <c r="D15" s="29">
        <f>SUM(D11:D14)</f>
        <v>0</v>
      </c>
      <c r="E15" s="26">
        <f>SUM(E11:E14)</f>
        <v>0</v>
      </c>
    </row>
    <row r="16" spans="1:5" ht="15" customHeight="1">
      <c r="A16" s="352" t="s">
        <v>45</v>
      </c>
      <c r="B16" s="353"/>
      <c r="C16" s="61"/>
      <c r="D16" s="61"/>
      <c r="E16" s="62"/>
    </row>
    <row r="17" spans="1:5" ht="20.100000000000001" customHeight="1">
      <c r="A17" s="200" t="s">
        <v>168</v>
      </c>
      <c r="B17" s="217" t="s">
        <v>161</v>
      </c>
      <c r="C17" s="32">
        <f>'Page 5a, MYP, Unrestricted'!C17+'Page 5b, MYP, Restricted'!C17</f>
        <v>0</v>
      </c>
      <c r="D17" s="77">
        <f>'Page 5a, MYP, Unrestricted'!D17+'Page 5b, MYP, Restricted'!D17</f>
        <v>0</v>
      </c>
      <c r="E17" s="143">
        <f>'Page 5a, MYP, Unrestricted'!E17+'Page 5b, MYP, Restricted'!E17</f>
        <v>0</v>
      </c>
    </row>
    <row r="18" spans="1:5" ht="20.100000000000001" customHeight="1">
      <c r="A18" s="199" t="s">
        <v>169</v>
      </c>
      <c r="B18" s="217" t="s">
        <v>162</v>
      </c>
      <c r="C18" s="32">
        <f>'Page 5a, MYP, Unrestricted'!C18+'Page 5b, MYP, Restricted'!C18</f>
        <v>0</v>
      </c>
      <c r="D18" s="77">
        <f>'Page 5a, MYP, Unrestricted'!D18+'Page 5b, MYP, Restricted'!D18</f>
        <v>0</v>
      </c>
      <c r="E18" s="143">
        <f>'Page 5a, MYP, Unrestricted'!E18+'Page 5b, MYP, Restricted'!E18</f>
        <v>0</v>
      </c>
    </row>
    <row r="19" spans="1:5" ht="20.100000000000001" customHeight="1">
      <c r="A19" s="199" t="s">
        <v>170</v>
      </c>
      <c r="B19" s="217" t="s">
        <v>163</v>
      </c>
      <c r="C19" s="32">
        <f>'Page 5a, MYP, Unrestricted'!C19+'Page 5b, MYP, Restricted'!C19</f>
        <v>0</v>
      </c>
      <c r="D19" s="77">
        <f>'Page 5a, MYP, Unrestricted'!D19+'Page 5b, MYP, Restricted'!D19</f>
        <v>0</v>
      </c>
      <c r="E19" s="143">
        <f>'Page 5a, MYP, Unrestricted'!E19+'Page 5b, MYP, Restricted'!E19</f>
        <v>0</v>
      </c>
    </row>
    <row r="20" spans="1:5" ht="20.100000000000001" customHeight="1">
      <c r="A20" s="199" t="s">
        <v>171</v>
      </c>
      <c r="B20" s="217" t="s">
        <v>164</v>
      </c>
      <c r="C20" s="32">
        <f>'Page 5a, MYP, Unrestricted'!C20+'Page 5b, MYP, Restricted'!C20</f>
        <v>0</v>
      </c>
      <c r="D20" s="77">
        <f>'Page 5a, MYP, Unrestricted'!D20+'Page 5b, MYP, Restricted'!D20</f>
        <v>0</v>
      </c>
      <c r="E20" s="143">
        <f>'Page 5a, MYP, Unrestricted'!E20+'Page 5b, MYP, Restricted'!E20</f>
        <v>0</v>
      </c>
    </row>
    <row r="21" spans="1:5" ht="20.100000000000001" customHeight="1">
      <c r="A21" s="199" t="s">
        <v>269</v>
      </c>
      <c r="B21" s="217" t="s">
        <v>165</v>
      </c>
      <c r="C21" s="32">
        <f>'Page 5a, MYP, Unrestricted'!C21+'Page 5b, MYP, Restricted'!C21</f>
        <v>0</v>
      </c>
      <c r="D21" s="77">
        <f>'Page 5a, MYP, Unrestricted'!D21+'Page 5b, MYP, Restricted'!D21</f>
        <v>0</v>
      </c>
      <c r="E21" s="143">
        <f>'Page 5a, MYP, Unrestricted'!E21+'Page 5b, MYP, Restricted'!E21</f>
        <v>0</v>
      </c>
    </row>
    <row r="22" spans="1:5" ht="20.100000000000001" customHeight="1">
      <c r="A22" s="199" t="s">
        <v>172</v>
      </c>
      <c r="B22" s="217" t="s">
        <v>166</v>
      </c>
      <c r="C22" s="32">
        <f>'Page 5a, MYP, Unrestricted'!C22+'Page 5b, MYP, Restricted'!C22</f>
        <v>0</v>
      </c>
      <c r="D22" s="77">
        <f>'Page 5a, MYP, Unrestricted'!D22+'Page 5b, MYP, Restricted'!D22</f>
        <v>0</v>
      </c>
      <c r="E22" s="143">
        <f>'Page 5a, MYP, Unrestricted'!E22+'Page 5b, MYP, Restricted'!E22</f>
        <v>0</v>
      </c>
    </row>
    <row r="23" spans="1:5" ht="27" customHeight="1">
      <c r="A23" s="199" t="s">
        <v>281</v>
      </c>
      <c r="B23" s="201" t="s">
        <v>218</v>
      </c>
      <c r="C23" s="32">
        <f>'Page 5a, MYP, Unrestricted'!C23+'Page 5b, MYP, Restricted'!C23</f>
        <v>0</v>
      </c>
      <c r="D23" s="77">
        <f>'Page 5a, MYP, Unrestricted'!D23+'Page 5b, MYP, Restricted'!D23</f>
        <v>0</v>
      </c>
      <c r="E23" s="143">
        <f>'Page 5a, MYP, Unrestricted'!E23+'Page 5b, MYP, Restricted'!E23</f>
        <v>0</v>
      </c>
    </row>
    <row r="24" spans="1:5" ht="20.100000000000001" customHeight="1">
      <c r="A24" s="199" t="s">
        <v>270</v>
      </c>
      <c r="B24" s="217" t="s">
        <v>167</v>
      </c>
      <c r="C24" s="32">
        <f>'Page 5a, MYP, Unrestricted'!C24+'Page 5b, MYP, Restricted'!C24</f>
        <v>0</v>
      </c>
      <c r="D24" s="77">
        <f>'Page 5a, MYP, Unrestricted'!D24+'Page 5b, MYP, Restricted'!D24</f>
        <v>0</v>
      </c>
      <c r="E24" s="143">
        <f>'Page 5a, MYP, Unrestricted'!E24+'Page 5b, MYP, Restricted'!E24</f>
        <v>0</v>
      </c>
    </row>
    <row r="25" spans="1:5" ht="20.100000000000001" customHeight="1">
      <c r="A25" s="199" t="s">
        <v>72</v>
      </c>
      <c r="B25" s="214"/>
      <c r="C25" s="73"/>
      <c r="D25" s="77">
        <f>'Page 5a, MYP, Unrestricted'!D25+'Page 5b, MYP, Restricted'!D25</f>
        <v>0</v>
      </c>
      <c r="E25" s="143">
        <f>'Page 5a, MYP, Unrestricted'!E25+'Page 5b, MYP, Restricted'!E25</f>
        <v>0</v>
      </c>
    </row>
    <row r="26" spans="1:5" ht="20.100000000000001" customHeight="1">
      <c r="A26" s="355" t="s">
        <v>46</v>
      </c>
      <c r="B26" s="356"/>
      <c r="C26" s="32">
        <f>SUM(C17:C24)</f>
        <v>0</v>
      </c>
      <c r="D26" s="77">
        <f>SUM(D17:D25)</f>
        <v>0</v>
      </c>
      <c r="E26" s="143">
        <f>SUM(E17:E25)</f>
        <v>0</v>
      </c>
    </row>
    <row r="27" spans="1:5" ht="15" customHeight="1">
      <c r="A27" s="352" t="s">
        <v>101</v>
      </c>
      <c r="B27" s="353"/>
      <c r="C27" s="73"/>
      <c r="D27" s="67"/>
      <c r="E27" s="110"/>
    </row>
    <row r="28" spans="1:5" ht="20.100000000000001" customHeight="1">
      <c r="A28" s="200" t="s">
        <v>181</v>
      </c>
      <c r="B28" s="217" t="s">
        <v>177</v>
      </c>
      <c r="C28" s="32">
        <f>'Page 5a, MYP, Unrestricted'!C28+'Page 5b, MYP, Restricted'!C28</f>
        <v>0</v>
      </c>
      <c r="D28" s="28">
        <f>'Page 5a, MYP, Unrestricted'!D28+'Page 5b, MYP, Restricted'!D28</f>
        <v>0</v>
      </c>
      <c r="E28" s="141">
        <f>'Page 5a, MYP, Unrestricted'!E28+'Page 5b, MYP, Restricted'!E28</f>
        <v>0</v>
      </c>
    </row>
    <row r="29" spans="1:5" ht="20.100000000000001" customHeight="1">
      <c r="A29" s="202" t="s">
        <v>180</v>
      </c>
      <c r="B29" s="217" t="s">
        <v>176</v>
      </c>
      <c r="C29" s="32">
        <f>'Page 5a, MYP, Unrestricted'!C29+'Page 5b, MYP, Restricted'!C29</f>
        <v>0</v>
      </c>
      <c r="D29" s="28">
        <f>'Page 5a, MYP, Unrestricted'!D29+'Page 5b, MYP, Restricted'!D29</f>
        <v>0</v>
      </c>
      <c r="E29" s="141">
        <f>'Page 5a, MYP, Unrestricted'!E29+'Page 5b, MYP, Restricted'!E29</f>
        <v>0</v>
      </c>
    </row>
    <row r="30" spans="1:5" ht="20.100000000000001" customHeight="1">
      <c r="A30" s="202" t="s">
        <v>179</v>
      </c>
      <c r="B30" s="217" t="s">
        <v>178</v>
      </c>
      <c r="C30" s="32">
        <f>'Page 5a, MYP, Unrestricted'!C30+'Page 5b, MYP, Restricted'!C30</f>
        <v>0</v>
      </c>
      <c r="D30" s="28">
        <f>'Page 5a, MYP, Unrestricted'!D30+'Page 5b, MYP, Restricted'!D30</f>
        <v>0</v>
      </c>
      <c r="E30" s="141">
        <f>'Page 5a, MYP, Unrestricted'!E30+'Page 5b, MYP, Restricted'!E30</f>
        <v>0</v>
      </c>
    </row>
    <row r="31" spans="1:5" ht="20.100000000000001" customHeight="1">
      <c r="A31" s="355" t="s">
        <v>136</v>
      </c>
      <c r="B31" s="356"/>
      <c r="C31" s="32">
        <f>C15-C26+C28-C29+C30</f>
        <v>0</v>
      </c>
      <c r="D31" s="32">
        <f>D15-D26+D28-D29+D30</f>
        <v>0</v>
      </c>
      <c r="E31" s="25">
        <f>E15-E26+E28-E29+E30</f>
        <v>0</v>
      </c>
    </row>
    <row r="32" spans="1:5" ht="15" customHeight="1">
      <c r="A32" s="381"/>
      <c r="B32" s="382"/>
      <c r="C32" s="68"/>
      <c r="D32" s="68"/>
      <c r="E32" s="69"/>
    </row>
    <row r="33" spans="1:5" ht="20.100000000000001" customHeight="1">
      <c r="A33" s="202" t="s">
        <v>185</v>
      </c>
      <c r="B33" s="216">
        <v>9791</v>
      </c>
      <c r="C33" s="32">
        <f>'Page 5a, MYP, Unrestricted'!C33+'Page 5b, MYP, Restricted'!C33</f>
        <v>0</v>
      </c>
      <c r="D33" s="32">
        <f>C35</f>
        <v>0</v>
      </c>
      <c r="E33" s="25">
        <f>D35</f>
        <v>0</v>
      </c>
    </row>
    <row r="34" spans="1:5" ht="20.100000000000001" customHeight="1">
      <c r="A34" s="202" t="s">
        <v>276</v>
      </c>
      <c r="B34" s="217" t="s">
        <v>182</v>
      </c>
      <c r="C34" s="32">
        <f>'Page 5a, MYP, Unrestricted'!C34+'Page 5b, MYP, Restricted'!C34</f>
        <v>0</v>
      </c>
      <c r="D34" s="73"/>
      <c r="E34" s="142"/>
    </row>
    <row r="35" spans="1:5" ht="20.100000000000001" customHeight="1">
      <c r="A35" s="355" t="s">
        <v>186</v>
      </c>
      <c r="B35" s="356"/>
      <c r="C35" s="32">
        <f>C31+C33+C34</f>
        <v>0</v>
      </c>
      <c r="D35" s="32">
        <f>D31+D33</f>
        <v>0</v>
      </c>
      <c r="E35" s="25">
        <f>E31+E33</f>
        <v>0</v>
      </c>
    </row>
    <row r="36" spans="1:5" ht="15" customHeight="1">
      <c r="A36" s="352" t="s">
        <v>279</v>
      </c>
      <c r="B36" s="353"/>
      <c r="C36" s="70"/>
      <c r="D36" s="70"/>
      <c r="E36" s="71"/>
    </row>
    <row r="37" spans="1:5" ht="20.100000000000001" customHeight="1">
      <c r="A37" s="206" t="s">
        <v>271</v>
      </c>
      <c r="B37" s="217" t="s">
        <v>206</v>
      </c>
      <c r="C37" s="32">
        <f>'Page 5a, MYP, Unrestricted'!C37+'Page 5b, MYP, Restricted'!C37</f>
        <v>0</v>
      </c>
      <c r="D37" s="28">
        <f>'Page 5a, MYP, Unrestricted'!D37+'Page 5b, MYP, Restricted'!D37</f>
        <v>0</v>
      </c>
      <c r="E37" s="141">
        <f>'Page 5a, MYP, Unrestricted'!E37+'Page 5b, MYP, Restricted'!E37</f>
        <v>0</v>
      </c>
    </row>
    <row r="38" spans="1:5" ht="20.100000000000001" customHeight="1">
      <c r="A38" s="202" t="s">
        <v>277</v>
      </c>
      <c r="B38" s="216">
        <v>9740</v>
      </c>
      <c r="C38" s="32">
        <f>'Page 5a, MYP, Unrestricted'!C38+'Page 5b, MYP, Restricted'!C38</f>
        <v>0</v>
      </c>
      <c r="D38" s="28">
        <f>'Page 5a, MYP, Unrestricted'!D38+'Page 5b, MYP, Restricted'!D38</f>
        <v>0</v>
      </c>
      <c r="E38" s="141">
        <f>'Page 5a, MYP, Unrestricted'!E38+'Page 5b, MYP, Restricted'!E38</f>
        <v>0</v>
      </c>
    </row>
    <row r="39" spans="1:5" ht="20.100000000000001" customHeight="1">
      <c r="A39" s="202" t="s">
        <v>273</v>
      </c>
      <c r="B39" s="216" t="s">
        <v>207</v>
      </c>
      <c r="C39" s="32">
        <f>'Page 5a, MYP, Unrestricted'!C39+'Page 5b, MYP, Restricted'!C39</f>
        <v>0</v>
      </c>
      <c r="D39" s="28">
        <f>'Page 5a, MYP, Unrestricted'!D39+'Page 5b, MYP, Restricted'!D39</f>
        <v>0</v>
      </c>
      <c r="E39" s="141">
        <f>'Page 5a, MYP, Unrestricted'!E39+'Page 5b, MYP, Restricted'!E39</f>
        <v>0</v>
      </c>
    </row>
    <row r="40" spans="1:5" ht="20.100000000000001" customHeight="1">
      <c r="A40" s="202" t="s">
        <v>274</v>
      </c>
      <c r="B40" s="216">
        <v>9780</v>
      </c>
      <c r="C40" s="32">
        <f>'Page 5a, MYP, Unrestricted'!C40+'Page 5b, MYP, Restricted'!C40</f>
        <v>0</v>
      </c>
      <c r="D40" s="28">
        <f>'Page 5a, MYP, Unrestricted'!D40+'Page 5b, MYP, Restricted'!D40</f>
        <v>0</v>
      </c>
      <c r="E40" s="141">
        <f>'Page 5a, MYP, Unrestricted'!E40+'Page 5b, MYP, Restricted'!E40</f>
        <v>0</v>
      </c>
    </row>
    <row r="41" spans="1:5" ht="20.100000000000001" customHeight="1">
      <c r="A41" s="202" t="s">
        <v>209</v>
      </c>
      <c r="B41" s="216">
        <v>9789</v>
      </c>
      <c r="C41" s="32">
        <f>'Page 5a, MYP, Unrestricted'!C41+'Page 5b, MYP, Restricted'!C41</f>
        <v>0</v>
      </c>
      <c r="D41" s="28">
        <f>'Page 5a, MYP, Unrestricted'!D41+'Page 5b, MYP, Restricted'!D41</f>
        <v>0</v>
      </c>
      <c r="E41" s="141">
        <f>'Page 5a, MYP, Unrestricted'!E41+'Page 5b, MYP, Restricted'!E41</f>
        <v>0</v>
      </c>
    </row>
    <row r="42" spans="1:5" ht="20.100000000000001" customHeight="1" thickBot="1">
      <c r="A42" s="207" t="s">
        <v>210</v>
      </c>
      <c r="B42" s="218">
        <v>9790</v>
      </c>
      <c r="C42" s="75">
        <f>C35-SUM(C37:C41)</f>
        <v>0</v>
      </c>
      <c r="D42" s="75">
        <f>D35-SUM(D37:D41)</f>
        <v>0</v>
      </c>
      <c r="E42" s="133">
        <f>E35-SUM(E37:E41)</f>
        <v>0</v>
      </c>
    </row>
    <row r="43" spans="1:5" ht="13.8" thickTop="1">
      <c r="A43" s="17" t="s">
        <v>135</v>
      </c>
      <c r="B43" s="17"/>
      <c r="C43" s="380" t="s">
        <v>264</v>
      </c>
      <c r="D43" s="380"/>
      <c r="E43" s="380"/>
    </row>
  </sheetData>
  <mergeCells count="20">
    <mergeCell ref="A10:B10"/>
    <mergeCell ref="A15:B15"/>
    <mergeCell ref="A16:B16"/>
    <mergeCell ref="A26:B26"/>
    <mergeCell ref="A35:B35"/>
    <mergeCell ref="C43:E43"/>
    <mergeCell ref="A36:B36"/>
    <mergeCell ref="A32:B32"/>
    <mergeCell ref="A27:B27"/>
    <mergeCell ref="A31:B31"/>
    <mergeCell ref="A1:E1"/>
    <mergeCell ref="A3:E3"/>
    <mergeCell ref="A4:E4"/>
    <mergeCell ref="A8:A9"/>
    <mergeCell ref="C7:E7"/>
    <mergeCell ref="A5:E5"/>
    <mergeCell ref="C6:E6"/>
    <mergeCell ref="A6:B6"/>
    <mergeCell ref="A2:E2"/>
    <mergeCell ref="A7:B7"/>
  </mergeCells>
  <phoneticPr fontId="2" type="noConversion"/>
  <printOptions horizontalCentered="1"/>
  <pageMargins left="0.25" right="0.25" top="1" bottom="0.75" header="0.5" footer="0.25"/>
  <pageSetup scale="86" orientation="portrait" r:id="rId1"/>
  <headerFooter alignWithMargins="0">
    <oddFooter>&amp;L&amp;"Times New Roman,Regular"Printed &amp;D at &amp;T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pageSetUpPr fitToPage="1"/>
  </sheetPr>
  <dimension ref="A1:G30"/>
  <sheetViews>
    <sheetView zoomScaleNormal="100" workbookViewId="0">
      <selection activeCell="A2" sqref="A2:D2"/>
    </sheetView>
  </sheetViews>
  <sheetFormatPr defaultColWidth="9.109375" defaultRowHeight="13.2"/>
  <cols>
    <col min="1" max="1" width="2.6640625" style="79" customWidth="1"/>
    <col min="2" max="2" width="42" customWidth="1"/>
    <col min="3" max="3" width="18" customWidth="1"/>
    <col min="4" max="4" width="15.6640625" customWidth="1"/>
    <col min="5" max="5" width="3.33203125" customWidth="1"/>
    <col min="6" max="6" width="15.6640625" customWidth="1"/>
    <col min="7" max="7" width="3" customWidth="1"/>
  </cols>
  <sheetData>
    <row r="1" spans="1:7" ht="15.6" customHeight="1">
      <c r="A1" s="259" t="str">
        <f>IF('Page 1, Agreement'!C5=0," ",'Page 1, Agreement'!C5)</f>
        <v>Sample School District</v>
      </c>
      <c r="B1" s="259"/>
      <c r="C1" s="259"/>
      <c r="D1" s="259"/>
      <c r="E1" s="259"/>
      <c r="F1" s="259"/>
      <c r="G1" s="259"/>
    </row>
    <row r="2" spans="1:7" ht="15.6" customHeight="1">
      <c r="A2" s="14"/>
      <c r="B2" s="363" t="s">
        <v>282</v>
      </c>
      <c r="C2" s="363"/>
      <c r="D2" s="363"/>
      <c r="E2" s="363"/>
      <c r="F2" s="363"/>
      <c r="G2" s="363"/>
    </row>
    <row r="3" spans="1:7" ht="15.6" customHeight="1">
      <c r="A3" s="376" t="s">
        <v>332</v>
      </c>
      <c r="B3" s="376"/>
      <c r="C3" s="376"/>
      <c r="D3" s="376"/>
      <c r="E3" s="376"/>
      <c r="F3" s="376"/>
      <c r="G3" s="376"/>
    </row>
    <row r="4" spans="1:7" ht="15.6" customHeight="1">
      <c r="A4" s="404"/>
      <c r="B4" s="404"/>
      <c r="C4" s="404"/>
      <c r="D4" s="404"/>
      <c r="E4" s="404"/>
      <c r="F4" s="404"/>
      <c r="G4" s="404"/>
    </row>
    <row r="5" spans="1:7" ht="15.6" customHeight="1">
      <c r="A5" s="257" t="s">
        <v>127</v>
      </c>
      <c r="B5" s="257"/>
      <c r="C5" s="257"/>
      <c r="D5" s="257"/>
      <c r="E5" s="257"/>
      <c r="F5" s="257"/>
      <c r="G5" s="257"/>
    </row>
    <row r="6" spans="1:7" s="18" customFormat="1" ht="15.6" customHeight="1">
      <c r="A6" s="404"/>
      <c r="B6" s="404"/>
      <c r="C6" s="404"/>
      <c r="D6" s="404"/>
      <c r="E6" s="404"/>
      <c r="F6" s="404"/>
      <c r="G6" s="404"/>
    </row>
    <row r="7" spans="1:7" s="232" customFormat="1" ht="18.75" customHeight="1" thickBot="1">
      <c r="A7" s="16" t="str">
        <f>"1."</f>
        <v>1.</v>
      </c>
      <c r="B7" s="253" t="s">
        <v>60</v>
      </c>
      <c r="C7" s="253"/>
      <c r="D7" s="253"/>
      <c r="E7" s="253"/>
      <c r="F7" s="253"/>
      <c r="G7" s="253"/>
    </row>
    <row r="8" spans="1:7" s="232" customFormat="1" ht="30" customHeight="1" thickTop="1" thickBot="1">
      <c r="A8" s="365"/>
      <c r="B8" s="384"/>
      <c r="C8" s="37" t="str">
        <f>'Page 5c, MYP, Combined'!C8</f>
        <v>2026-27</v>
      </c>
      <c r="D8" s="387" t="str">
        <f>'Page 5c, MYP, Combined'!D8</f>
        <v>2027-28</v>
      </c>
      <c r="E8" s="388"/>
      <c r="F8" s="387" t="str">
        <f>'Page 5c, MYP, Combined'!E8</f>
        <v>2028-29</v>
      </c>
      <c r="G8" s="405"/>
    </row>
    <row r="9" spans="1:7" s="232" customFormat="1" ht="28.2" thickTop="1">
      <c r="A9" s="84" t="s">
        <v>56</v>
      </c>
      <c r="B9" s="38" t="s">
        <v>61</v>
      </c>
      <c r="C9" s="90">
        <f>'Page 5c, MYP, Combined'!C26+'Page 5c, MYP, Combined'!C29</f>
        <v>0</v>
      </c>
      <c r="D9" s="389">
        <f>'Page 5c, MYP, Combined'!D26+'Page 5c, MYP, Combined'!D29</f>
        <v>0</v>
      </c>
      <c r="E9" s="390"/>
      <c r="F9" s="389">
        <f>'Page 5c, MYP, Combined'!E26+'Page 5c, MYP, Combined'!E29</f>
        <v>0</v>
      </c>
      <c r="G9" s="391"/>
    </row>
    <row r="10" spans="1:7" s="232" customFormat="1" ht="18" customHeight="1">
      <c r="A10" s="87" t="s">
        <v>57</v>
      </c>
      <c r="B10" s="131" t="s">
        <v>114</v>
      </c>
      <c r="C10" s="132"/>
      <c r="D10" s="393">
        <v>0</v>
      </c>
      <c r="E10" s="395"/>
      <c r="F10" s="393">
        <v>0</v>
      </c>
      <c r="G10" s="394"/>
    </row>
    <row r="11" spans="1:7" s="232" customFormat="1" ht="13.8">
      <c r="A11" s="87" t="s">
        <v>58</v>
      </c>
      <c r="B11" s="131" t="s">
        <v>115</v>
      </c>
      <c r="C11" s="90">
        <f>C9-C10</f>
        <v>0</v>
      </c>
      <c r="D11" s="389">
        <f>D9-D10</f>
        <v>0</v>
      </c>
      <c r="E11" s="390"/>
      <c r="F11" s="389">
        <f>F9-F10</f>
        <v>0</v>
      </c>
      <c r="G11" s="391"/>
    </row>
    <row r="12" spans="1:7" s="232" customFormat="1" ht="27.6">
      <c r="A12" s="85" t="s">
        <v>59</v>
      </c>
      <c r="B12" s="39" t="s">
        <v>261</v>
      </c>
      <c r="C12" s="35">
        <v>0</v>
      </c>
      <c r="D12" s="400">
        <v>0</v>
      </c>
      <c r="E12" s="401"/>
      <c r="F12" s="400">
        <v>0</v>
      </c>
      <c r="G12" s="406"/>
    </row>
    <row r="13" spans="1:7" s="232" customFormat="1" ht="55.8" thickBot="1">
      <c r="A13" s="86" t="s">
        <v>80</v>
      </c>
      <c r="B13" s="40" t="s">
        <v>262</v>
      </c>
      <c r="C13" s="91">
        <f>C11*C12</f>
        <v>0</v>
      </c>
      <c r="D13" s="402">
        <f>D11*D12</f>
        <v>0</v>
      </c>
      <c r="E13" s="403"/>
      <c r="F13" s="398">
        <f>F11*F12</f>
        <v>0</v>
      </c>
      <c r="G13" s="399"/>
    </row>
    <row r="14" spans="1:7" s="18" customFormat="1" ht="15.6" customHeight="1" thickTop="1">
      <c r="A14" s="375"/>
      <c r="B14" s="375"/>
      <c r="C14" s="375"/>
      <c r="D14" s="375"/>
      <c r="E14" s="375"/>
      <c r="F14" s="375"/>
      <c r="G14" s="375"/>
    </row>
    <row r="15" spans="1:7" s="232" customFormat="1" ht="15.6" customHeight="1">
      <c r="A15" s="16" t="str">
        <f>"2."</f>
        <v>2.</v>
      </c>
      <c r="B15" s="253" t="s">
        <v>62</v>
      </c>
      <c r="C15" s="253"/>
      <c r="D15" s="253"/>
      <c r="E15" s="253"/>
      <c r="F15" s="253"/>
      <c r="G15" s="253"/>
    </row>
    <row r="16" spans="1:7" s="232" customFormat="1" ht="30" customHeight="1" thickBot="1">
      <c r="A16" s="375"/>
      <c r="B16" s="375"/>
      <c r="C16" s="375"/>
      <c r="D16" s="375"/>
      <c r="E16" s="375"/>
      <c r="F16" s="375"/>
      <c r="G16" s="375"/>
    </row>
    <row r="17" spans="1:7" s="232" customFormat="1" ht="30" customHeight="1" thickTop="1">
      <c r="A17" s="84" t="s">
        <v>56</v>
      </c>
      <c r="B17" s="38" t="s">
        <v>212</v>
      </c>
      <c r="C17" s="41">
        <f>'Page 5a, MYP, Unrestricted'!C41</f>
        <v>0</v>
      </c>
      <c r="D17" s="396">
        <f>'Page 5a, MYP, Unrestricted'!D41</f>
        <v>0</v>
      </c>
      <c r="E17" s="407"/>
      <c r="F17" s="396">
        <f>'Page 5a, MYP, Unrestricted'!E41</f>
        <v>0</v>
      </c>
      <c r="G17" s="397"/>
    </row>
    <row r="18" spans="1:7" s="232" customFormat="1" ht="30" customHeight="1">
      <c r="A18" s="85" t="s">
        <v>57</v>
      </c>
      <c r="B18" s="39" t="s">
        <v>213</v>
      </c>
      <c r="C18" s="42">
        <f>'Page 5a, MYP, Unrestricted'!C42</f>
        <v>0</v>
      </c>
      <c r="D18" s="389">
        <f>'Page 5a, MYP, Unrestricted'!D42</f>
        <v>0</v>
      </c>
      <c r="E18" s="390"/>
      <c r="F18" s="389">
        <f>'Page 5a, MYP, Unrestricted'!E42</f>
        <v>0</v>
      </c>
      <c r="G18" s="391"/>
    </row>
    <row r="19" spans="1:7" s="232" customFormat="1" ht="30" customHeight="1">
      <c r="A19" s="85" t="s">
        <v>58</v>
      </c>
      <c r="B19" s="39" t="s">
        <v>211</v>
      </c>
      <c r="C19" s="36">
        <v>0</v>
      </c>
      <c r="D19" s="393">
        <v>0</v>
      </c>
      <c r="E19" s="395"/>
      <c r="F19" s="393">
        <v>0</v>
      </c>
      <c r="G19" s="394"/>
    </row>
    <row r="20" spans="1:7" s="232" customFormat="1" ht="30" customHeight="1">
      <c r="A20" s="85" t="s">
        <v>59</v>
      </c>
      <c r="B20" s="39" t="s">
        <v>214</v>
      </c>
      <c r="C20" s="36">
        <v>0</v>
      </c>
      <c r="D20" s="393">
        <v>0</v>
      </c>
      <c r="E20" s="395"/>
      <c r="F20" s="393">
        <v>0</v>
      </c>
      <c r="G20" s="394"/>
    </row>
    <row r="21" spans="1:7" s="232" customFormat="1" ht="13.8">
      <c r="A21" s="87" t="s">
        <v>80</v>
      </c>
      <c r="B21" s="39" t="s">
        <v>66</v>
      </c>
      <c r="C21" s="42">
        <f>SUM(C17:C20)</f>
        <v>0</v>
      </c>
      <c r="D21" s="389">
        <f>SUM(D17:E20)</f>
        <v>0</v>
      </c>
      <c r="E21" s="390"/>
      <c r="F21" s="389">
        <f>SUM(F17:G20)</f>
        <v>0</v>
      </c>
      <c r="G21" s="391"/>
    </row>
    <row r="22" spans="1:7" s="232" customFormat="1" ht="15.6" customHeight="1" thickBot="1">
      <c r="A22" s="88" t="s">
        <v>81</v>
      </c>
      <c r="B22" s="43" t="s">
        <v>47</v>
      </c>
      <c r="C22" s="44">
        <f>IF(C11=0,0,ROUND(C21/C11,4))</f>
        <v>0</v>
      </c>
      <c r="D22" s="385">
        <f>IF(D11=0,0,ROUND(D21/D11,4))</f>
        <v>0</v>
      </c>
      <c r="E22" s="392"/>
      <c r="F22" s="385">
        <f>IF(F11=0,0,ROUND(F21/F11,4))</f>
        <v>0</v>
      </c>
      <c r="G22" s="386"/>
    </row>
    <row r="23" spans="1:7" s="18" customFormat="1" ht="15.6" customHeight="1" thickTop="1">
      <c r="A23" s="375"/>
      <c r="B23" s="375"/>
      <c r="C23" s="375"/>
      <c r="D23" s="375"/>
      <c r="E23" s="375"/>
      <c r="F23" s="375"/>
      <c r="G23" s="375"/>
    </row>
    <row r="24" spans="1:7" s="232" customFormat="1" ht="15.6" customHeight="1">
      <c r="A24" s="16" t="str">
        <f>"3."</f>
        <v>3.</v>
      </c>
      <c r="B24" s="2" t="s">
        <v>63</v>
      </c>
      <c r="C24" s="2"/>
      <c r="D24" s="259"/>
      <c r="E24" s="259"/>
      <c r="F24" s="259"/>
      <c r="G24" s="259"/>
    </row>
    <row r="25" spans="1:7" s="232" customFormat="1" ht="15.6" customHeight="1">
      <c r="A25" s="74"/>
      <c r="B25" s="74"/>
      <c r="C25" s="14" t="str">
        <f>'Page 5c, MYP, Combined'!C8</f>
        <v>2026-27</v>
      </c>
      <c r="D25" s="45" t="s">
        <v>64</v>
      </c>
      <c r="E25" s="78" t="str">
        <f>IF(C22&gt;=C12,"X",IF(C22&lt;C12," "))</f>
        <v>X</v>
      </c>
      <c r="F25" s="45" t="s">
        <v>65</v>
      </c>
      <c r="G25" s="78" t="str">
        <f>IF(C22&lt;C12,"X",IF(C22&gt;=C12," "))</f>
        <v xml:space="preserve"> </v>
      </c>
    </row>
    <row r="26" spans="1:7" s="232" customFormat="1" ht="15.6" customHeight="1">
      <c r="A26" s="74"/>
      <c r="B26" s="74"/>
      <c r="C26" s="14" t="str">
        <f>'Page 5c, MYP, Combined'!D8</f>
        <v>2027-28</v>
      </c>
      <c r="D26" s="45" t="s">
        <v>64</v>
      </c>
      <c r="E26" s="78" t="str">
        <f>IF(D22&gt;=D12,"X",IF(D22&lt;D12," "))</f>
        <v>X</v>
      </c>
      <c r="F26" s="45" t="s">
        <v>65</v>
      </c>
      <c r="G26" s="78" t="str">
        <f>IF(D22&lt;D12,"X",IF(D22&gt;=D12," "))</f>
        <v xml:space="preserve"> </v>
      </c>
    </row>
    <row r="27" spans="1:7" s="232" customFormat="1" ht="15.6" customHeight="1">
      <c r="A27" s="74"/>
      <c r="B27" s="74"/>
      <c r="C27" s="14" t="str">
        <f>'Page 5c, MYP, Combined'!E8</f>
        <v>2028-29</v>
      </c>
      <c r="D27" s="45" t="s">
        <v>64</v>
      </c>
      <c r="E27" s="78" t="str">
        <f>IF(F22&gt;=F12,"X",IF(F22&lt;F12," "))</f>
        <v>X</v>
      </c>
      <c r="F27" s="45" t="s">
        <v>65</v>
      </c>
      <c r="G27" s="78" t="str">
        <f>IF(F22&lt;F12,"X",IF(F22&gt;=F12," "))</f>
        <v xml:space="preserve"> </v>
      </c>
    </row>
    <row r="28" spans="1:7" s="232" customFormat="1" ht="15.6" customHeight="1">
      <c r="A28" s="74"/>
      <c r="B28" s="74"/>
      <c r="C28" s="226"/>
      <c r="D28" s="74"/>
      <c r="E28" s="74"/>
      <c r="F28" s="74"/>
      <c r="G28" s="74"/>
    </row>
    <row r="29" spans="1:7" ht="15.6" customHeight="1">
      <c r="A29" s="16" t="str">
        <f>"4."</f>
        <v>4.</v>
      </c>
      <c r="B29" s="253" t="s">
        <v>48</v>
      </c>
      <c r="C29" s="253"/>
      <c r="D29" s="253"/>
      <c r="E29" s="253"/>
      <c r="F29" s="253"/>
      <c r="G29" s="253"/>
    </row>
    <row r="30" spans="1:7" ht="70.2" customHeight="1">
      <c r="A30" s="383"/>
      <c r="B30" s="383"/>
      <c r="C30" s="383"/>
      <c r="D30" s="383"/>
      <c r="E30" s="383"/>
      <c r="F30" s="383"/>
      <c r="G30" s="383"/>
    </row>
  </sheetData>
  <mergeCells count="39">
    <mergeCell ref="A23:G23"/>
    <mergeCell ref="F18:G18"/>
    <mergeCell ref="F19:G19"/>
    <mergeCell ref="A3:G3"/>
    <mergeCell ref="D10:E10"/>
    <mergeCell ref="F10:G10"/>
    <mergeCell ref="D17:E17"/>
    <mergeCell ref="B2:G2"/>
    <mergeCell ref="A1:G1"/>
    <mergeCell ref="A4:G4"/>
    <mergeCell ref="D24:G24"/>
    <mergeCell ref="B29:G29"/>
    <mergeCell ref="D20:E20"/>
    <mergeCell ref="D9:E9"/>
    <mergeCell ref="A5:G5"/>
    <mergeCell ref="A6:G6"/>
    <mergeCell ref="D18:E18"/>
    <mergeCell ref="F8:G8"/>
    <mergeCell ref="F9:G9"/>
    <mergeCell ref="F12:G12"/>
    <mergeCell ref="A16:G16"/>
    <mergeCell ref="A14:G14"/>
    <mergeCell ref="F11:G11"/>
    <mergeCell ref="A30:G30"/>
    <mergeCell ref="B7:G7"/>
    <mergeCell ref="A8:B8"/>
    <mergeCell ref="F22:G22"/>
    <mergeCell ref="B15:G15"/>
    <mergeCell ref="D8:E8"/>
    <mergeCell ref="D21:E21"/>
    <mergeCell ref="F21:G21"/>
    <mergeCell ref="D22:E22"/>
    <mergeCell ref="F20:G20"/>
    <mergeCell ref="D11:E11"/>
    <mergeCell ref="D19:E19"/>
    <mergeCell ref="F17:G17"/>
    <mergeCell ref="F13:G13"/>
    <mergeCell ref="D12:E12"/>
    <mergeCell ref="D13:E13"/>
  </mergeCells>
  <phoneticPr fontId="2" type="noConversion"/>
  <printOptions horizontalCentered="1"/>
  <pageMargins left="0.25" right="0.25" top="1" bottom="0.75" header="0.5" footer="0.25"/>
  <pageSetup orientation="portrait" r:id="rId1"/>
  <headerFooter alignWithMargins="0">
    <oddFooter>&amp;L&amp;"Times New Roman,Regular"Printed &amp;D at &amp;T</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J38"/>
  <sheetViews>
    <sheetView zoomScaleNormal="100" workbookViewId="0">
      <selection activeCell="A2" sqref="A2:D2"/>
    </sheetView>
  </sheetViews>
  <sheetFormatPr defaultColWidth="9.109375" defaultRowHeight="13.2"/>
  <cols>
    <col min="1" max="1" width="2.6640625" customWidth="1"/>
    <col min="3" max="3" width="23.6640625" customWidth="1"/>
    <col min="5" max="5" width="3.88671875" customWidth="1"/>
    <col min="6" max="6" width="11.6640625" customWidth="1"/>
    <col min="7" max="7" width="9.88671875" customWidth="1"/>
    <col min="9" max="9" width="15.109375" bestFit="1" customWidth="1"/>
    <col min="10" max="10" width="7.33203125" customWidth="1"/>
    <col min="11" max="11" width="6.109375" customWidth="1"/>
  </cols>
  <sheetData>
    <row r="1" spans="1:10" ht="12.6" customHeight="1">
      <c r="A1" s="259" t="str">
        <f>IF('Page 1, Agreement'!C5=0," ",'Page 1, Agreement'!C5)</f>
        <v>Sample School District</v>
      </c>
      <c r="B1" s="259"/>
      <c r="C1" s="259"/>
      <c r="D1" s="259"/>
      <c r="E1" s="259"/>
      <c r="F1" s="259"/>
      <c r="G1" s="259"/>
      <c r="H1" s="259"/>
      <c r="I1" s="259"/>
      <c r="J1" s="259"/>
    </row>
    <row r="2" spans="1:10" ht="12.6" customHeight="1">
      <c r="A2" s="14"/>
      <c r="C2" s="229"/>
      <c r="D2" s="229"/>
      <c r="E2" s="229"/>
      <c r="F2" s="229" t="s">
        <v>282</v>
      </c>
      <c r="G2" s="229"/>
      <c r="H2" s="14"/>
      <c r="I2" s="14"/>
      <c r="J2" s="14"/>
    </row>
    <row r="3" spans="1:10" ht="12.6" customHeight="1">
      <c r="A3" s="14"/>
      <c r="B3" s="14"/>
      <c r="C3" s="14"/>
      <c r="D3" s="14"/>
      <c r="E3" s="14"/>
      <c r="F3" s="14"/>
      <c r="G3" s="14"/>
      <c r="H3" s="14"/>
      <c r="I3" s="14"/>
      <c r="J3" s="14" t="s">
        <v>333</v>
      </c>
    </row>
    <row r="4" spans="1:10" ht="15.6">
      <c r="A4" s="257" t="s">
        <v>300</v>
      </c>
      <c r="B4" s="257"/>
      <c r="C4" s="257"/>
      <c r="D4" s="257"/>
      <c r="E4" s="257"/>
      <c r="F4" s="257"/>
      <c r="G4" s="257"/>
      <c r="H4" s="257"/>
      <c r="I4" s="257"/>
      <c r="J4" s="257"/>
    </row>
    <row r="5" spans="1:10" ht="12.6" customHeight="1">
      <c r="B5" s="259"/>
      <c r="C5" s="259"/>
      <c r="D5" s="259"/>
      <c r="E5" s="259"/>
      <c r="F5" s="259"/>
      <c r="G5" s="259"/>
      <c r="H5" s="259"/>
      <c r="I5" s="259"/>
      <c r="J5" s="259"/>
    </row>
    <row r="6" spans="1:10" ht="32.25" customHeight="1">
      <c r="A6" s="150" t="str">
        <f>"5."</f>
        <v>5.</v>
      </c>
      <c r="B6" s="420" t="s">
        <v>130</v>
      </c>
      <c r="C6" s="420"/>
      <c r="D6" s="420"/>
      <c r="E6" s="420"/>
      <c r="F6" s="420"/>
      <c r="G6" s="420"/>
      <c r="H6" s="420"/>
      <c r="I6" s="420"/>
      <c r="J6" s="420"/>
    </row>
    <row r="7" spans="1:10" ht="12.6" customHeight="1">
      <c r="B7" s="259"/>
      <c r="C7" s="259"/>
      <c r="D7" s="259"/>
      <c r="E7" s="259"/>
      <c r="F7" s="259"/>
      <c r="G7" s="259"/>
      <c r="H7" s="259"/>
      <c r="I7" s="259"/>
      <c r="J7" s="259"/>
    </row>
    <row r="8" spans="1:10" s="138" customFormat="1" ht="15.6" customHeight="1">
      <c r="B8" s="411" t="s">
        <v>116</v>
      </c>
      <c r="C8" s="411"/>
      <c r="D8" s="411"/>
      <c r="E8" s="411"/>
      <c r="F8" s="411"/>
      <c r="G8" s="411"/>
      <c r="H8" s="411"/>
      <c r="I8" s="139">
        <f>'Page 1, Agreement'!E32</f>
        <v>0</v>
      </c>
      <c r="J8" s="224"/>
    </row>
    <row r="9" spans="1:10" s="138" customFormat="1" ht="15.6" customHeight="1">
      <c r="B9" s="411" t="s">
        <v>119</v>
      </c>
      <c r="C9" s="411"/>
      <c r="D9" s="411"/>
      <c r="E9" s="411"/>
      <c r="F9" s="411"/>
      <c r="G9" s="411"/>
      <c r="H9" s="411"/>
      <c r="I9" s="139">
        <f>'Page 4c, Impact, Combined G.F.'!D30</f>
        <v>0</v>
      </c>
      <c r="J9" s="224"/>
    </row>
    <row r="10" spans="1:10" s="138" customFormat="1" ht="15.6" customHeight="1">
      <c r="B10" s="421" t="s">
        <v>120</v>
      </c>
      <c r="C10" s="421"/>
      <c r="D10" s="421"/>
      <c r="E10" s="421"/>
      <c r="F10" s="421"/>
      <c r="G10" s="421"/>
      <c r="H10" s="421"/>
      <c r="I10" s="140">
        <f>'Page 4d, Impact, Adult Fund'!D28</f>
        <v>0</v>
      </c>
      <c r="J10" s="224"/>
    </row>
    <row r="11" spans="1:10" s="138" customFormat="1" ht="15.6" customHeight="1">
      <c r="B11" s="421" t="s">
        <v>128</v>
      </c>
      <c r="C11" s="421"/>
      <c r="D11" s="421"/>
      <c r="E11" s="421"/>
      <c r="F11" s="421"/>
      <c r="G11" s="421"/>
      <c r="H11" s="421"/>
      <c r="I11" s="140">
        <f>'Page 4e, Impact, Child Dev Fund'!D28</f>
        <v>0</v>
      </c>
      <c r="J11" s="224"/>
    </row>
    <row r="12" spans="1:10" s="138" customFormat="1" ht="15.6" customHeight="1">
      <c r="B12" s="421" t="s">
        <v>129</v>
      </c>
      <c r="C12" s="421"/>
      <c r="D12" s="421"/>
      <c r="E12" s="421"/>
      <c r="F12" s="421"/>
      <c r="G12" s="421"/>
      <c r="H12" s="421"/>
      <c r="I12" s="140">
        <f>'Page 4f, Impact, Cafeteria Fund'!D29</f>
        <v>0</v>
      </c>
      <c r="J12" s="224"/>
    </row>
    <row r="13" spans="1:10" s="138" customFormat="1" ht="15.6" customHeight="1">
      <c r="B13" s="421" t="s">
        <v>121</v>
      </c>
      <c r="C13" s="421"/>
      <c r="D13" s="421"/>
      <c r="E13" s="421"/>
      <c r="F13" s="421"/>
      <c r="G13" s="421"/>
      <c r="H13" s="421"/>
      <c r="I13" s="140">
        <f>'Page 4g, Impact, Other Fund'!D28</f>
        <v>0</v>
      </c>
      <c r="J13" s="224"/>
    </row>
    <row r="14" spans="1:10" s="138" customFormat="1" ht="15.6" customHeight="1">
      <c r="B14" s="421" t="s">
        <v>132</v>
      </c>
      <c r="C14" s="421"/>
      <c r="D14" s="421"/>
      <c r="E14" s="421"/>
      <c r="F14" s="421"/>
      <c r="G14" s="421"/>
      <c r="H14" s="421"/>
      <c r="I14" s="140">
        <f>'Page 4h, Impact, Other Fund'!D28</f>
        <v>0</v>
      </c>
      <c r="J14" s="224"/>
    </row>
    <row r="15" spans="1:10" s="138" customFormat="1" ht="15.6" customHeight="1">
      <c r="B15" s="421" t="s">
        <v>122</v>
      </c>
      <c r="C15" s="421"/>
      <c r="D15" s="421"/>
      <c r="E15" s="421"/>
      <c r="F15" s="421"/>
      <c r="G15" s="421"/>
      <c r="H15" s="421"/>
      <c r="I15" s="140">
        <f>SUM(I9:I14)</f>
        <v>0</v>
      </c>
      <c r="J15" s="224"/>
    </row>
    <row r="16" spans="1:10" s="138" customFormat="1" ht="15.6" customHeight="1">
      <c r="B16" s="404"/>
      <c r="C16" s="404"/>
      <c r="D16" s="404"/>
      <c r="E16" s="404"/>
      <c r="F16" s="404"/>
      <c r="G16" s="404"/>
      <c r="H16" s="404"/>
      <c r="I16" s="404"/>
      <c r="J16" s="404"/>
    </row>
    <row r="17" spans="1:10" s="138" customFormat="1" ht="15.6" customHeight="1">
      <c r="B17" s="419" t="s">
        <v>118</v>
      </c>
      <c r="C17" s="419"/>
      <c r="D17" s="419"/>
      <c r="E17" s="419"/>
      <c r="F17" s="419"/>
      <c r="G17" s="419"/>
      <c r="H17" s="419"/>
      <c r="I17" s="139">
        <f>I8+I15</f>
        <v>0</v>
      </c>
      <c r="J17" s="224"/>
    </row>
    <row r="18" spans="1:10" s="234" customFormat="1" ht="15.6" customHeight="1">
      <c r="A18" s="2"/>
      <c r="B18" s="416" t="s">
        <v>124</v>
      </c>
      <c r="C18" s="416"/>
      <c r="D18" s="416"/>
      <c r="E18" s="416"/>
      <c r="F18" s="416"/>
      <c r="G18" s="416"/>
      <c r="H18" s="416"/>
      <c r="I18" s="416"/>
      <c r="J18" s="416"/>
    </row>
    <row r="19" spans="1:10" s="234" customFormat="1" ht="63" customHeight="1">
      <c r="A19" s="80"/>
      <c r="B19" s="383"/>
      <c r="C19" s="383"/>
      <c r="D19" s="383"/>
      <c r="E19" s="383"/>
      <c r="F19" s="383"/>
      <c r="G19" s="383"/>
      <c r="H19" s="383"/>
      <c r="I19" s="383"/>
      <c r="J19" s="383"/>
    </row>
    <row r="20" spans="1:10" s="18" customFormat="1" ht="15.6" customHeight="1">
      <c r="A20" s="418"/>
      <c r="B20" s="418"/>
      <c r="C20" s="418"/>
      <c r="D20" s="418"/>
      <c r="E20" s="418"/>
      <c r="F20" s="418"/>
      <c r="G20" s="418"/>
      <c r="H20" s="418"/>
      <c r="I20" s="418"/>
      <c r="J20" s="418"/>
    </row>
    <row r="21" spans="1:10" s="18" customFormat="1" ht="15.6" customHeight="1">
      <c r="A21" s="137" t="s">
        <v>110</v>
      </c>
      <c r="B21" s="257" t="s">
        <v>104</v>
      </c>
      <c r="C21" s="257"/>
      <c r="D21" s="257"/>
      <c r="E21" s="257"/>
      <c r="F21" s="257"/>
      <c r="G21" s="257"/>
      <c r="H21" s="257"/>
      <c r="I21" s="257"/>
      <c r="J21" s="257"/>
    </row>
    <row r="22" spans="1:10" s="18" customFormat="1" ht="47.25" customHeight="1">
      <c r="A22" s="2"/>
      <c r="B22" s="265" t="s">
        <v>133</v>
      </c>
      <c r="C22" s="265"/>
      <c r="D22" s="265"/>
      <c r="E22" s="265"/>
      <c r="F22" s="265"/>
      <c r="G22" s="265"/>
      <c r="H22" s="265"/>
      <c r="I22" s="265"/>
      <c r="J22" s="265"/>
    </row>
    <row r="23" spans="1:10" s="17" customFormat="1" ht="26.4">
      <c r="B23" s="408" t="s">
        <v>102</v>
      </c>
      <c r="C23" s="404"/>
      <c r="D23" s="404"/>
      <c r="E23" s="404"/>
      <c r="F23" s="170" t="s">
        <v>235</v>
      </c>
      <c r="G23" s="228" t="s">
        <v>103</v>
      </c>
      <c r="H23" s="408" t="s">
        <v>100</v>
      </c>
      <c r="I23" s="404"/>
      <c r="J23" s="404"/>
    </row>
    <row r="24" spans="1:10" ht="15.6" customHeight="1">
      <c r="A24" s="17"/>
      <c r="B24" s="409" t="s">
        <v>231</v>
      </c>
      <c r="C24" s="409"/>
      <c r="D24" s="409"/>
      <c r="E24" s="409"/>
      <c r="F24" s="111">
        <f>'Page 4c, Impact, Combined G.F.'!C30</f>
        <v>0</v>
      </c>
      <c r="G24" s="171" t="e">
        <f>F24/SUM('Page 4c, Impact, Combined G.F.'!C25+'Page 4c, Impact, Combined G.F.'!C28)</f>
        <v>#DIV/0!</v>
      </c>
      <c r="H24" s="410"/>
      <c r="I24" s="410"/>
      <c r="J24" s="410"/>
    </row>
    <row r="25" spans="1:10" ht="15.6" customHeight="1">
      <c r="A25" s="17"/>
      <c r="B25" s="413" t="s">
        <v>232</v>
      </c>
      <c r="C25" s="413"/>
      <c r="D25" s="413"/>
      <c r="E25" s="413"/>
      <c r="F25" s="112">
        <f>'Page 5c, MYP, Combined'!C31</f>
        <v>0</v>
      </c>
      <c r="G25" s="171" t="e">
        <f>F25/SUM('Page 5c, MYP, Combined'!C26+'Page 5c, MYP, Combined'!C29)</f>
        <v>#DIV/0!</v>
      </c>
      <c r="H25" s="412"/>
      <c r="I25" s="412"/>
      <c r="J25" s="412"/>
    </row>
    <row r="26" spans="1:10" ht="15.6" customHeight="1">
      <c r="A26" s="17"/>
      <c r="B26" s="413" t="s">
        <v>233</v>
      </c>
      <c r="C26" s="413"/>
      <c r="D26" s="413"/>
      <c r="E26" s="413"/>
      <c r="F26" s="112">
        <f>'Page 5c, MYP, Combined'!D31</f>
        <v>0</v>
      </c>
      <c r="G26" s="171" t="e">
        <f>F26/SUM('Page 5c, MYP, Combined'!D26+'Page 5c, MYP, Combined'!D29)</f>
        <v>#DIV/0!</v>
      </c>
      <c r="H26" s="412"/>
      <c r="I26" s="412"/>
      <c r="J26" s="412"/>
    </row>
    <row r="27" spans="1:10" s="138" customFormat="1" ht="15.6" customHeight="1">
      <c r="A27" s="17"/>
      <c r="B27" s="413" t="s">
        <v>234</v>
      </c>
      <c r="C27" s="413"/>
      <c r="D27" s="413"/>
      <c r="E27" s="413"/>
      <c r="F27" s="112">
        <f>'Page 5c, MYP, Combined'!E31</f>
        <v>0</v>
      </c>
      <c r="G27" s="171" t="e">
        <f>F27/SUM('Page 5c, MYP, Combined'!E26+'Page 5c, MYP, Combined'!E29)</f>
        <v>#DIV/0!</v>
      </c>
      <c r="H27" s="415"/>
      <c r="I27" s="415"/>
      <c r="J27" s="415"/>
    </row>
    <row r="28" spans="1:10" s="138" customFormat="1" ht="15.6" customHeight="1">
      <c r="A28" s="17"/>
      <c r="B28" s="414" t="s">
        <v>134</v>
      </c>
      <c r="C28" s="414"/>
      <c r="D28" s="414"/>
      <c r="E28" s="414"/>
      <c r="F28" s="414"/>
      <c r="G28" s="414"/>
      <c r="H28" s="414"/>
      <c r="I28" s="414"/>
      <c r="J28" s="414"/>
    </row>
    <row r="29" spans="1:10" s="138" customFormat="1" ht="48" customHeight="1">
      <c r="A29" s="17"/>
      <c r="B29" s="383"/>
      <c r="C29" s="383"/>
      <c r="D29" s="383"/>
      <c r="E29" s="383"/>
      <c r="F29" s="383"/>
      <c r="G29" s="383"/>
      <c r="H29" s="383"/>
      <c r="I29" s="383"/>
      <c r="J29" s="383"/>
    </row>
    <row r="30" spans="1:10" s="18" customFormat="1" ht="15.6" customHeight="1">
      <c r="A30" s="418"/>
      <c r="B30" s="418"/>
      <c r="C30" s="418"/>
      <c r="D30" s="418"/>
      <c r="E30" s="418"/>
      <c r="F30" s="418"/>
      <c r="G30" s="418"/>
      <c r="H30" s="418"/>
      <c r="I30" s="418"/>
      <c r="J30" s="418"/>
    </row>
    <row r="31" spans="1:10" ht="27.6" customHeight="1">
      <c r="A31" s="235" t="s">
        <v>111</v>
      </c>
      <c r="B31" s="417" t="s">
        <v>236</v>
      </c>
      <c r="C31" s="417"/>
      <c r="D31" s="417"/>
      <c r="E31" s="417"/>
      <c r="F31" s="417"/>
      <c r="G31" s="417"/>
      <c r="H31" s="417"/>
      <c r="I31" s="417"/>
      <c r="J31" s="417"/>
    </row>
    <row r="32" spans="1:10" ht="15.6" customHeight="1">
      <c r="A32" s="177"/>
      <c r="B32" s="416"/>
      <c r="C32" s="416"/>
      <c r="D32" s="416"/>
      <c r="E32" s="416"/>
      <c r="F32" s="416"/>
      <c r="G32" s="416"/>
      <c r="H32" s="416"/>
      <c r="I32" s="416"/>
      <c r="J32" s="416"/>
    </row>
    <row r="33" spans="2:10" s="2" customFormat="1" ht="47.25" customHeight="1">
      <c r="B33" s="265" t="s">
        <v>292</v>
      </c>
      <c r="C33" s="265"/>
      <c r="D33" s="265"/>
      <c r="E33" s="265"/>
      <c r="F33" s="265"/>
      <c r="G33" s="265"/>
      <c r="H33" s="265"/>
      <c r="I33" s="265"/>
      <c r="J33" s="265"/>
    </row>
    <row r="34" spans="2:10" s="17" customFormat="1" ht="15.6" customHeight="1">
      <c r="B34" s="408" t="s">
        <v>155</v>
      </c>
      <c r="C34" s="408"/>
      <c r="D34" s="408" t="s">
        <v>151</v>
      </c>
      <c r="E34" s="408"/>
      <c r="F34" s="408" t="s">
        <v>156</v>
      </c>
      <c r="G34" s="408"/>
      <c r="H34" s="408"/>
      <c r="I34" s="408"/>
      <c r="J34" s="408"/>
    </row>
    <row r="35" spans="2:10" s="17" customFormat="1" ht="15.6" customHeight="1">
      <c r="B35" s="411" t="s">
        <v>237</v>
      </c>
      <c r="C35" s="411"/>
      <c r="D35" s="423">
        <f>'Page 5a, MYP, Unrestricted'!D25</f>
        <v>0</v>
      </c>
      <c r="E35" s="423"/>
      <c r="F35" s="410"/>
      <c r="G35" s="410"/>
      <c r="H35" s="410"/>
      <c r="I35" s="410"/>
      <c r="J35" s="410"/>
    </row>
    <row r="36" spans="2:10" s="17" customFormat="1" ht="15.6" customHeight="1">
      <c r="B36" s="421" t="s">
        <v>239</v>
      </c>
      <c r="C36" s="421"/>
      <c r="D36" s="422">
        <f>'Page 5b, MYP, Restricted'!D25</f>
        <v>0</v>
      </c>
      <c r="E36" s="422"/>
      <c r="F36" s="412"/>
      <c r="G36" s="412"/>
      <c r="H36" s="412"/>
      <c r="I36" s="412"/>
      <c r="J36" s="412"/>
    </row>
    <row r="37" spans="2:10" s="17" customFormat="1" ht="15.6" customHeight="1">
      <c r="B37" s="411" t="s">
        <v>240</v>
      </c>
      <c r="C37" s="411"/>
      <c r="D37" s="422">
        <f>'Page 5a, MYP, Unrestricted'!E25</f>
        <v>0</v>
      </c>
      <c r="E37" s="422"/>
      <c r="F37" s="412"/>
      <c r="G37" s="412"/>
      <c r="H37" s="412"/>
      <c r="I37" s="412"/>
      <c r="J37" s="412"/>
    </row>
    <row r="38" spans="2:10" s="17" customFormat="1" ht="15.6" customHeight="1">
      <c r="B38" s="421" t="s">
        <v>238</v>
      </c>
      <c r="C38" s="421"/>
      <c r="D38" s="422">
        <f>'Page 5b, MYP, Restricted'!E25</f>
        <v>0</v>
      </c>
      <c r="E38" s="422"/>
      <c r="F38" s="412"/>
      <c r="G38" s="412"/>
      <c r="H38" s="412"/>
      <c r="I38" s="412"/>
      <c r="J38" s="412"/>
    </row>
  </sheetData>
  <mergeCells count="51">
    <mergeCell ref="B34:C34"/>
    <mergeCell ref="B13:H13"/>
    <mergeCell ref="B14:H14"/>
    <mergeCell ref="B38:C38"/>
    <mergeCell ref="D38:E38"/>
    <mergeCell ref="F38:J38"/>
    <mergeCell ref="F34:J34"/>
    <mergeCell ref="D35:E35"/>
    <mergeCell ref="F35:J35"/>
    <mergeCell ref="B36:C36"/>
    <mergeCell ref="D36:E36"/>
    <mergeCell ref="F36:J36"/>
    <mergeCell ref="B37:C37"/>
    <mergeCell ref="D37:E37"/>
    <mergeCell ref="F37:J37"/>
    <mergeCell ref="B35:C35"/>
    <mergeCell ref="D34:E34"/>
    <mergeCell ref="B17:H17"/>
    <mergeCell ref="A1:J1"/>
    <mergeCell ref="B18:J18"/>
    <mergeCell ref="A20:J20"/>
    <mergeCell ref="B7:J7"/>
    <mergeCell ref="B6:J6"/>
    <mergeCell ref="B19:J19"/>
    <mergeCell ref="B9:H9"/>
    <mergeCell ref="B10:H10"/>
    <mergeCell ref="B12:H12"/>
    <mergeCell ref="B15:H15"/>
    <mergeCell ref="B16:J16"/>
    <mergeCell ref="B5:J5"/>
    <mergeCell ref="A4:J4"/>
    <mergeCell ref="B11:H11"/>
    <mergeCell ref="B33:J33"/>
    <mergeCell ref="H26:J26"/>
    <mergeCell ref="B28:J28"/>
    <mergeCell ref="B29:J29"/>
    <mergeCell ref="B27:E27"/>
    <mergeCell ref="H27:J27"/>
    <mergeCell ref="B26:E26"/>
    <mergeCell ref="B32:J32"/>
    <mergeCell ref="B31:J31"/>
    <mergeCell ref="A30:J30"/>
    <mergeCell ref="B23:E23"/>
    <mergeCell ref="B24:E24"/>
    <mergeCell ref="H24:J24"/>
    <mergeCell ref="B8:H8"/>
    <mergeCell ref="H25:J25"/>
    <mergeCell ref="H23:J23"/>
    <mergeCell ref="B25:E25"/>
    <mergeCell ref="B21:J21"/>
    <mergeCell ref="B22:J22"/>
  </mergeCells>
  <phoneticPr fontId="2" type="noConversion"/>
  <printOptions horizontalCentered="1"/>
  <pageMargins left="0.25" right="0.25" top="1" bottom="0.75" header="0.5" footer="0.25"/>
  <pageSetup scale="90" orientation="portrait" r:id="rId1"/>
  <headerFooter alignWithMargins="0">
    <oddFooter>&amp;L&amp;"Times New Roman,Regular"Printed &amp;D at &amp;T</oddFooter>
  </headerFooter>
  <ignoredErrors>
    <ignoredError sqref="G24:G27" evalError="1"/>
    <ignoredError sqref="A21 A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7"/>
  <dimension ref="A1:G131"/>
  <sheetViews>
    <sheetView zoomScaleNormal="100" workbookViewId="0">
      <selection activeCell="A2" sqref="A2:D2"/>
    </sheetView>
  </sheetViews>
  <sheetFormatPr defaultRowHeight="15.6"/>
  <cols>
    <col min="1" max="1" width="13.109375" customWidth="1"/>
    <col min="2" max="2" width="100.6640625" style="2" customWidth="1"/>
    <col min="3" max="3" width="2" hidden="1" customWidth="1"/>
  </cols>
  <sheetData>
    <row r="1" spans="1:2">
      <c r="A1" s="261" t="s">
        <v>25</v>
      </c>
      <c r="B1" s="261"/>
    </row>
    <row r="2" spans="1:2">
      <c r="A2" s="261" t="s">
        <v>282</v>
      </c>
      <c r="B2" s="261"/>
    </row>
    <row r="3" spans="1:2" ht="12.6" customHeight="1">
      <c r="A3" s="261"/>
      <c r="B3" s="261"/>
    </row>
    <row r="4" spans="1:2" s="169" customFormat="1" ht="16.2" customHeight="1">
      <c r="A4" s="268" t="s">
        <v>341</v>
      </c>
      <c r="B4" s="268"/>
    </row>
    <row r="5" spans="1:2" s="169" customFormat="1" ht="16.2" customHeight="1">
      <c r="A5" s="268"/>
      <c r="B5" s="268"/>
    </row>
    <row r="6" spans="1:2" s="169" customFormat="1">
      <c r="A6" s="175"/>
      <c r="B6" s="175"/>
    </row>
    <row r="7" spans="1:2" s="169" customFormat="1">
      <c r="A7" s="257" t="s">
        <v>26</v>
      </c>
      <c r="B7" s="257"/>
    </row>
    <row r="8" spans="1:2" s="164" customFormat="1" ht="16.8">
      <c r="A8" s="81"/>
      <c r="B8" s="81" t="s">
        <v>322</v>
      </c>
    </row>
    <row r="9" spans="1:2" s="164" customFormat="1" ht="16.8">
      <c r="A9" s="81"/>
      <c r="B9" s="81"/>
    </row>
    <row r="10" spans="1:2" s="164" customFormat="1" ht="31.2">
      <c r="A10" s="81"/>
      <c r="B10" s="220" t="s">
        <v>321</v>
      </c>
    </row>
    <row r="11" spans="1:2" s="164" customFormat="1" ht="16.8">
      <c r="A11" s="267"/>
      <c r="B11" s="267"/>
    </row>
    <row r="12" spans="1:2" s="164" customFormat="1" ht="40.200000000000003" customHeight="1">
      <c r="A12" s="267"/>
      <c r="B12" s="258" t="s">
        <v>340</v>
      </c>
    </row>
    <row r="13" spans="1:2" s="164" customFormat="1" ht="40.200000000000003" customHeight="1">
      <c r="A13" s="267"/>
      <c r="B13" s="258"/>
    </row>
    <row r="14" spans="1:2" s="164" customFormat="1" ht="16.8">
      <c r="A14" s="267"/>
      <c r="B14" s="267"/>
    </row>
    <row r="15" spans="1:2" s="164" customFormat="1" ht="16.8">
      <c r="A15" s="14" t="s">
        <v>28</v>
      </c>
      <c r="B15" s="266" t="s">
        <v>1</v>
      </c>
    </row>
    <row r="16" spans="1:2" s="164" customFormat="1" ht="16.8">
      <c r="A16" s="2"/>
      <c r="B16" s="266"/>
    </row>
    <row r="17" spans="1:2" s="2" customFormat="1">
      <c r="A17" s="259"/>
      <c r="B17" s="259"/>
    </row>
    <row r="18" spans="1:2" s="2" customFormat="1">
      <c r="A18" s="259"/>
      <c r="B18" s="266" t="s">
        <v>2</v>
      </c>
    </row>
    <row r="19" spans="1:2" s="2" customFormat="1">
      <c r="A19" s="259"/>
      <c r="B19" s="266"/>
    </row>
    <row r="20" spans="1:2" s="2" customFormat="1">
      <c r="A20" s="259"/>
      <c r="B20" s="259"/>
    </row>
    <row r="21" spans="1:2" s="2" customFormat="1">
      <c r="B21" s="54" t="s">
        <v>0</v>
      </c>
    </row>
    <row r="22" spans="1:2" s="2" customFormat="1">
      <c r="A22" s="259"/>
      <c r="B22" s="259"/>
    </row>
    <row r="23" spans="1:2" s="2" customFormat="1">
      <c r="A23" s="14" t="s">
        <v>29</v>
      </c>
      <c r="B23" s="266" t="s">
        <v>3</v>
      </c>
    </row>
    <row r="24" spans="1:2" s="2" customFormat="1">
      <c r="B24" s="266"/>
    </row>
    <row r="25" spans="1:2" s="2" customFormat="1">
      <c r="B25" s="236"/>
    </row>
    <row r="26" spans="1:2" s="2" customFormat="1">
      <c r="A26" s="259"/>
      <c r="B26" s="266" t="s">
        <v>4</v>
      </c>
    </row>
    <row r="27" spans="1:2" s="2" customFormat="1">
      <c r="A27" s="259"/>
      <c r="B27" s="266"/>
    </row>
    <row r="28" spans="1:2" s="2" customFormat="1">
      <c r="A28" s="259"/>
      <c r="B28" s="259"/>
    </row>
    <row r="29" spans="1:2" s="2" customFormat="1">
      <c r="B29" s="54" t="s">
        <v>5</v>
      </c>
    </row>
    <row r="30" spans="1:2" s="2" customFormat="1">
      <c r="A30" s="259"/>
      <c r="B30" s="259"/>
    </row>
    <row r="31" spans="1:2" s="2" customFormat="1">
      <c r="B31" s="266" t="s">
        <v>6</v>
      </c>
    </row>
    <row r="32" spans="1:2" s="2" customFormat="1">
      <c r="B32" s="258"/>
    </row>
    <row r="33" spans="1:2" s="2" customFormat="1">
      <c r="A33" s="259"/>
      <c r="B33" s="259"/>
    </row>
    <row r="34" spans="1:2" s="2" customFormat="1">
      <c r="A34" s="14" t="s">
        <v>30</v>
      </c>
      <c r="B34" s="165" t="s">
        <v>7</v>
      </c>
    </row>
    <row r="35" spans="1:2" s="2" customFormat="1">
      <c r="A35" s="259"/>
      <c r="B35" s="259"/>
    </row>
    <row r="36" spans="1:2" s="2" customFormat="1">
      <c r="A36" s="259"/>
      <c r="B36" s="266" t="s">
        <v>8</v>
      </c>
    </row>
    <row r="37" spans="1:2" s="2" customFormat="1">
      <c r="A37" s="259"/>
      <c r="B37" s="266"/>
    </row>
    <row r="38" spans="1:2" s="2" customFormat="1">
      <c r="A38" s="259"/>
      <c r="B38" s="259"/>
    </row>
    <row r="39" spans="1:2" s="2" customFormat="1">
      <c r="A39" s="259"/>
      <c r="B39" s="266" t="s">
        <v>266</v>
      </c>
    </row>
    <row r="40" spans="1:2" s="2" customFormat="1">
      <c r="A40" s="259"/>
      <c r="B40" s="266"/>
    </row>
    <row r="41" spans="1:2" s="2" customFormat="1">
      <c r="A41" s="259"/>
      <c r="B41" s="259"/>
    </row>
    <row r="42" spans="1:2" s="2" customFormat="1">
      <c r="A42" s="14" t="s">
        <v>15</v>
      </c>
      <c r="B42" s="266" t="s">
        <v>9</v>
      </c>
    </row>
    <row r="43" spans="1:2" s="2" customFormat="1">
      <c r="B43" s="266"/>
    </row>
    <row r="44" spans="1:2" s="2" customFormat="1">
      <c r="A44" s="259"/>
      <c r="B44" s="259"/>
    </row>
    <row r="45" spans="1:2" s="2" customFormat="1">
      <c r="A45" s="259"/>
      <c r="B45" s="266" t="s">
        <v>10</v>
      </c>
    </row>
    <row r="46" spans="1:2" s="2" customFormat="1">
      <c r="A46" s="259"/>
      <c r="B46" s="266"/>
    </row>
    <row r="47" spans="1:2" s="2" customFormat="1">
      <c r="A47" s="259"/>
      <c r="B47" s="259"/>
    </row>
    <row r="48" spans="1:2" s="2" customFormat="1">
      <c r="B48" s="54" t="s">
        <v>267</v>
      </c>
    </row>
    <row r="49" spans="1:2" s="2" customFormat="1">
      <c r="B49" s="54"/>
    </row>
    <row r="50" spans="1:2" s="2" customFormat="1">
      <c r="A50" s="14" t="s">
        <v>194</v>
      </c>
      <c r="B50" s="54" t="s">
        <v>342</v>
      </c>
    </row>
    <row r="51" spans="1:2" s="2" customFormat="1">
      <c r="A51" s="259"/>
      <c r="B51" s="259"/>
    </row>
    <row r="52" spans="1:2" s="2" customFormat="1">
      <c r="A52" s="14" t="s">
        <v>16</v>
      </c>
      <c r="B52" s="266" t="s">
        <v>18</v>
      </c>
    </row>
    <row r="53" spans="1:2" s="2" customFormat="1">
      <c r="B53" s="266"/>
    </row>
    <row r="54" spans="1:2" s="2" customFormat="1">
      <c r="A54" s="259"/>
      <c r="B54" s="259"/>
    </row>
    <row r="55" spans="1:2" s="2" customFormat="1">
      <c r="A55" s="14" t="s">
        <v>17</v>
      </c>
      <c r="B55" s="236" t="s">
        <v>204</v>
      </c>
    </row>
    <row r="56" spans="1:2" s="2" customFormat="1">
      <c r="A56" s="259"/>
      <c r="B56" s="259"/>
    </row>
    <row r="57" spans="1:2" s="2" customFormat="1">
      <c r="A57" s="257" t="s">
        <v>198</v>
      </c>
      <c r="B57" s="257"/>
    </row>
    <row r="58" spans="1:2" s="2" customFormat="1">
      <c r="A58" s="261"/>
      <c r="B58" s="261"/>
    </row>
    <row r="59" spans="1:2" s="2" customFormat="1">
      <c r="A59" s="257" t="s">
        <v>288</v>
      </c>
      <c r="B59" s="257"/>
    </row>
    <row r="60" spans="1:2" s="2" customFormat="1">
      <c r="A60" s="257" t="s">
        <v>284</v>
      </c>
      <c r="B60" s="257"/>
    </row>
    <row r="61" spans="1:2" s="2" customFormat="1">
      <c r="A61" s="13"/>
      <c r="B61" s="13"/>
    </row>
    <row r="62" spans="1:2" s="2" customFormat="1" ht="18">
      <c r="A62" s="163" t="s">
        <v>20</v>
      </c>
      <c r="B62" s="258" t="s">
        <v>339</v>
      </c>
    </row>
    <row r="63" spans="1:2" s="2" customFormat="1">
      <c r="A63" s="81"/>
      <c r="B63" s="258"/>
    </row>
    <row r="64" spans="1:2" s="2" customFormat="1">
      <c r="A64" s="81"/>
      <c r="B64" s="175"/>
    </row>
    <row r="65" spans="1:2" s="2" customFormat="1" ht="18">
      <c r="A65" s="163" t="s">
        <v>20</v>
      </c>
      <c r="B65" s="258" t="s">
        <v>312</v>
      </c>
    </row>
    <row r="66" spans="1:2" s="2" customFormat="1">
      <c r="A66" s="81"/>
      <c r="B66" s="258"/>
    </row>
    <row r="67" spans="1:2" s="2" customFormat="1">
      <c r="A67" s="81"/>
      <c r="B67" s="175"/>
    </row>
    <row r="68" spans="1:2" s="2" customFormat="1" ht="18">
      <c r="A68" s="163" t="s">
        <v>20</v>
      </c>
      <c r="B68" s="258" t="s">
        <v>195</v>
      </c>
    </row>
    <row r="69" spans="1:2" s="2" customFormat="1">
      <c r="A69" s="81"/>
      <c r="B69" s="258"/>
    </row>
    <row r="70" spans="1:2" s="2" customFormat="1">
      <c r="A70" s="261"/>
      <c r="B70" s="261"/>
    </row>
    <row r="71" spans="1:2" s="2" customFormat="1" ht="24" customHeight="1">
      <c r="A71" s="163" t="s">
        <v>20</v>
      </c>
      <c r="B71" s="258" t="s">
        <v>313</v>
      </c>
    </row>
    <row r="72" spans="1:2" s="2" customFormat="1" ht="24" customHeight="1">
      <c r="A72" s="81"/>
      <c r="B72" s="258"/>
    </row>
    <row r="73" spans="1:2" s="2" customFormat="1">
      <c r="A73" s="259"/>
      <c r="B73" s="259"/>
    </row>
    <row r="74" spans="1:2" s="2" customFormat="1" ht="18">
      <c r="A74" s="163" t="s">
        <v>20</v>
      </c>
      <c r="B74" s="2" t="s">
        <v>19</v>
      </c>
    </row>
    <row r="75" spans="1:2" s="2" customFormat="1">
      <c r="A75" s="259"/>
      <c r="B75" s="259"/>
    </row>
    <row r="76" spans="1:2" s="2" customFormat="1">
      <c r="A76" s="257" t="s">
        <v>27</v>
      </c>
      <c r="B76" s="257"/>
    </row>
    <row r="77" spans="1:2" s="2" customFormat="1">
      <c r="A77" s="81"/>
      <c r="B77" s="81"/>
    </row>
    <row r="78" spans="1:2" s="2" customFormat="1" ht="18">
      <c r="A78" s="163" t="s">
        <v>20</v>
      </c>
      <c r="B78" s="16" t="s">
        <v>298</v>
      </c>
    </row>
    <row r="79" spans="1:2" s="2" customFormat="1">
      <c r="A79" s="259"/>
      <c r="B79" s="259"/>
    </row>
    <row r="80" spans="1:2" s="2" customFormat="1" ht="25.2" customHeight="1">
      <c r="A80" s="163" t="s">
        <v>20</v>
      </c>
      <c r="B80" s="258" t="s">
        <v>343</v>
      </c>
    </row>
    <row r="81" spans="1:2" s="2" customFormat="1" ht="25.2" customHeight="1">
      <c r="A81" s="14"/>
      <c r="B81" s="258"/>
    </row>
    <row r="82" spans="1:2" s="2" customFormat="1">
      <c r="A82" s="259"/>
      <c r="B82" s="259"/>
    </row>
    <row r="83" spans="1:2" s="2" customFormat="1" ht="18">
      <c r="A83" s="163" t="s">
        <v>20</v>
      </c>
      <c r="B83" s="16" t="s">
        <v>316</v>
      </c>
    </row>
    <row r="84" spans="1:2" s="2" customFormat="1">
      <c r="A84" s="14"/>
      <c r="B84" s="14"/>
    </row>
    <row r="85" spans="1:2" s="2" customFormat="1" ht="18">
      <c r="A85" s="163" t="s">
        <v>20</v>
      </c>
      <c r="B85" s="16" t="s">
        <v>311</v>
      </c>
    </row>
    <row r="86" spans="1:2" s="2" customFormat="1">
      <c r="A86" s="14"/>
      <c r="B86" s="14"/>
    </row>
    <row r="87" spans="1:2" s="2" customFormat="1" ht="18">
      <c r="A87" s="163" t="s">
        <v>20</v>
      </c>
      <c r="B87" s="16" t="s">
        <v>299</v>
      </c>
    </row>
    <row r="88" spans="1:2" s="2" customFormat="1">
      <c r="A88" s="14"/>
      <c r="B88" s="16"/>
    </row>
    <row r="89" spans="1:2" s="2" customFormat="1">
      <c r="A89" s="257" t="s">
        <v>301</v>
      </c>
      <c r="B89" s="257"/>
    </row>
    <row r="90" spans="1:2" s="2" customFormat="1">
      <c r="A90" s="81"/>
      <c r="B90" s="81"/>
    </row>
    <row r="91" spans="1:2" s="2" customFormat="1" ht="18">
      <c r="A91" s="163" t="s">
        <v>20</v>
      </c>
      <c r="B91" s="2" t="s">
        <v>306</v>
      </c>
    </row>
    <row r="92" spans="1:2" s="2" customFormat="1" ht="18">
      <c r="A92" s="163"/>
    </row>
    <row r="93" spans="1:2" s="2" customFormat="1" ht="18">
      <c r="A93" s="163" t="s">
        <v>20</v>
      </c>
      <c r="B93" s="175" t="s">
        <v>307</v>
      </c>
    </row>
    <row r="94" spans="1:2" s="2" customFormat="1">
      <c r="A94" s="14"/>
      <c r="B94" s="175"/>
    </row>
    <row r="95" spans="1:2" s="2" customFormat="1" ht="18">
      <c r="A95" s="163" t="s">
        <v>20</v>
      </c>
      <c r="B95" s="175" t="s">
        <v>308</v>
      </c>
    </row>
    <row r="96" spans="1:2" s="2" customFormat="1">
      <c r="A96" s="14"/>
    </row>
    <row r="97" spans="1:7" s="2" customFormat="1" ht="18">
      <c r="A97" s="163" t="s">
        <v>20</v>
      </c>
      <c r="B97" s="2" t="s">
        <v>309</v>
      </c>
    </row>
    <row r="98" spans="1:7" s="2" customFormat="1">
      <c r="A98" s="261"/>
      <c r="B98" s="261"/>
    </row>
    <row r="99" spans="1:7" s="2" customFormat="1" ht="18">
      <c r="A99" s="163" t="s">
        <v>20</v>
      </c>
      <c r="B99" s="258" t="s">
        <v>310</v>
      </c>
    </row>
    <row r="100" spans="1:7" s="2" customFormat="1">
      <c r="A100" s="259"/>
      <c r="B100" s="258"/>
    </row>
    <row r="101" spans="1:7" s="2" customFormat="1">
      <c r="A101" s="259"/>
      <c r="B101" s="258"/>
      <c r="G101" s="258"/>
    </row>
    <row r="102" spans="1:7" s="2" customFormat="1">
      <c r="A102" s="14"/>
      <c r="B102" s="175"/>
      <c r="G102" s="258"/>
    </row>
    <row r="103" spans="1:7" s="2" customFormat="1">
      <c r="A103" s="257" t="s">
        <v>302</v>
      </c>
      <c r="B103" s="257"/>
      <c r="G103" s="258"/>
    </row>
    <row r="104" spans="1:7" s="2" customFormat="1">
      <c r="A104" s="14"/>
      <c r="B104" s="14"/>
      <c r="G104" s="175"/>
    </row>
    <row r="105" spans="1:7" s="2" customFormat="1" ht="63">
      <c r="A105" s="163" t="s">
        <v>20</v>
      </c>
      <c r="B105" s="219" t="s">
        <v>303</v>
      </c>
      <c r="G105" s="175"/>
    </row>
    <row r="106" spans="1:7" s="2" customFormat="1">
      <c r="A106" s="259"/>
      <c r="B106" s="259"/>
      <c r="G106" s="175"/>
    </row>
    <row r="107" spans="1:7" s="2" customFormat="1" ht="25.2" customHeight="1">
      <c r="A107" s="163" t="s">
        <v>20</v>
      </c>
      <c r="B107" s="258" t="s">
        <v>305</v>
      </c>
      <c r="G107" s="175"/>
    </row>
    <row r="108" spans="1:7" s="2" customFormat="1" ht="25.2" customHeight="1">
      <c r="B108" s="258"/>
      <c r="G108" s="175"/>
    </row>
    <row r="109" spans="1:7" s="2" customFormat="1">
      <c r="A109" s="14"/>
      <c r="B109" s="14"/>
      <c r="G109" s="175"/>
    </row>
    <row r="110" spans="1:7" s="2" customFormat="1" ht="18">
      <c r="A110" s="163" t="s">
        <v>20</v>
      </c>
      <c r="B110" s="258" t="s">
        <v>304</v>
      </c>
      <c r="G110" s="175"/>
    </row>
    <row r="111" spans="1:7" s="2" customFormat="1">
      <c r="A111" s="81"/>
      <c r="B111" s="258"/>
      <c r="G111" s="175"/>
    </row>
    <row r="112" spans="1:7" s="2" customFormat="1">
      <c r="A112" s="14"/>
      <c r="B112" s="14"/>
      <c r="G112" s="175"/>
    </row>
    <row r="113" spans="1:7" s="2" customFormat="1">
      <c r="A113" s="257" t="s">
        <v>289</v>
      </c>
      <c r="B113" s="257"/>
      <c r="G113" s="175"/>
    </row>
    <row r="114" spans="1:7" s="2" customFormat="1">
      <c r="A114" s="261"/>
      <c r="B114" s="261"/>
      <c r="G114" s="175"/>
    </row>
    <row r="115" spans="1:7" s="2" customFormat="1">
      <c r="A115" s="13"/>
      <c r="B115" s="175"/>
    </row>
    <row r="116" spans="1:7" s="2" customFormat="1" ht="18">
      <c r="A116" s="163" t="s">
        <v>20</v>
      </c>
      <c r="B116" s="175" t="s">
        <v>351</v>
      </c>
    </row>
    <row r="117" spans="1:7" s="2" customFormat="1">
      <c r="A117" s="13"/>
      <c r="B117" s="175"/>
    </row>
    <row r="118" spans="1:7" ht="46.8">
      <c r="A118" s="13" t="s">
        <v>20</v>
      </c>
      <c r="B118" s="175" t="s">
        <v>349</v>
      </c>
    </row>
    <row r="119" spans="1:7">
      <c r="A119" s="13"/>
      <c r="B119" s="175"/>
    </row>
    <row r="120" spans="1:7" ht="45" customHeight="1">
      <c r="A120" s="13" t="s">
        <v>20</v>
      </c>
      <c r="B120" s="175" t="s">
        <v>350</v>
      </c>
    </row>
    <row r="121" spans="1:7" ht="15" customHeight="1">
      <c r="A121" s="13"/>
      <c r="B121" s="175"/>
    </row>
    <row r="122" spans="1:7" s="2" customFormat="1" ht="46.8">
      <c r="A122" s="163" t="s">
        <v>20</v>
      </c>
      <c r="B122" s="175" t="s">
        <v>344</v>
      </c>
    </row>
    <row r="123" spans="1:7" s="2" customFormat="1">
      <c r="A123" s="13"/>
      <c r="B123" s="175"/>
    </row>
    <row r="124" spans="1:7" s="2" customFormat="1" ht="18">
      <c r="A124" s="163" t="s">
        <v>20</v>
      </c>
      <c r="B124" s="175" t="s">
        <v>345</v>
      </c>
    </row>
    <row r="125" spans="1:7" s="2" customFormat="1">
      <c r="A125"/>
    </row>
    <row r="126" spans="1:7" s="2" customFormat="1">
      <c r="A126" s="257" t="s">
        <v>290</v>
      </c>
      <c r="B126" s="257"/>
    </row>
    <row r="127" spans="1:7">
      <c r="A127" s="261"/>
      <c r="B127" s="261"/>
    </row>
    <row r="128" spans="1:7" ht="16.2" customHeight="1">
      <c r="A128" s="163" t="s">
        <v>20</v>
      </c>
      <c r="B128" s="258" t="s">
        <v>291</v>
      </c>
    </row>
    <row r="129" spans="1:2" ht="16.2" customHeight="1">
      <c r="A129" s="261"/>
      <c r="B129" s="258"/>
    </row>
    <row r="130" spans="1:2" ht="16.2" customHeight="1">
      <c r="A130" s="261"/>
      <c r="B130" s="258"/>
    </row>
    <row r="131" spans="1:2" ht="16.2" customHeight="1">
      <c r="A131" s="261"/>
      <c r="B131" s="258"/>
    </row>
  </sheetData>
  <sheetProtection selectLockedCells="1"/>
  <mergeCells count="68">
    <mergeCell ref="A30:B30"/>
    <mergeCell ref="G101:G103"/>
    <mergeCell ref="A73:B73"/>
    <mergeCell ref="A76:B76"/>
    <mergeCell ref="A79:B79"/>
    <mergeCell ref="B80:B81"/>
    <mergeCell ref="A82:B82"/>
    <mergeCell ref="A89:B89"/>
    <mergeCell ref="A98:B98"/>
    <mergeCell ref="B99:B101"/>
    <mergeCell ref="A100:A101"/>
    <mergeCell ref="B31:B32"/>
    <mergeCell ref="A45:A46"/>
    <mergeCell ref="B45:B46"/>
    <mergeCell ref="A47:B47"/>
    <mergeCell ref="A51:B51"/>
    <mergeCell ref="A1:B1"/>
    <mergeCell ref="A2:B2"/>
    <mergeCell ref="A4:B5"/>
    <mergeCell ref="A3:B3"/>
    <mergeCell ref="A22:B22"/>
    <mergeCell ref="A7:B7"/>
    <mergeCell ref="A11:B11"/>
    <mergeCell ref="A12:A13"/>
    <mergeCell ref="B12:B13"/>
    <mergeCell ref="B15:B16"/>
    <mergeCell ref="A17:B17"/>
    <mergeCell ref="A18:A19"/>
    <mergeCell ref="B18:B19"/>
    <mergeCell ref="A20:B20"/>
    <mergeCell ref="B23:B24"/>
    <mergeCell ref="A26:A27"/>
    <mergeCell ref="B26:B27"/>
    <mergeCell ref="A28:B28"/>
    <mergeCell ref="A14:B14"/>
    <mergeCell ref="A33:B33"/>
    <mergeCell ref="A36:A37"/>
    <mergeCell ref="B36:B37"/>
    <mergeCell ref="A35:B35"/>
    <mergeCell ref="A38:B38"/>
    <mergeCell ref="B52:B53"/>
    <mergeCell ref="A39:A40"/>
    <mergeCell ref="B39:B40"/>
    <mergeCell ref="A41:B41"/>
    <mergeCell ref="B42:B43"/>
    <mergeCell ref="A44:B44"/>
    <mergeCell ref="A54:B54"/>
    <mergeCell ref="A57:B57"/>
    <mergeCell ref="A56:B56"/>
    <mergeCell ref="B62:B63"/>
    <mergeCell ref="A60:B60"/>
    <mergeCell ref="A58:B58"/>
    <mergeCell ref="A59:B59"/>
    <mergeCell ref="B65:B66"/>
    <mergeCell ref="B68:B69"/>
    <mergeCell ref="A70:B70"/>
    <mergeCell ref="B71:B72"/>
    <mergeCell ref="A106:B106"/>
    <mergeCell ref="A75:B75"/>
    <mergeCell ref="A103:B103"/>
    <mergeCell ref="A126:B126"/>
    <mergeCell ref="A127:B127"/>
    <mergeCell ref="B128:B131"/>
    <mergeCell ref="A129:A131"/>
    <mergeCell ref="B107:B108"/>
    <mergeCell ref="B110:B111"/>
    <mergeCell ref="A113:B113"/>
    <mergeCell ref="A114:B114"/>
  </mergeCells>
  <phoneticPr fontId="2" type="noConversion"/>
  <printOptions horizontalCentered="1"/>
  <pageMargins left="0.25" right="0.25" top="0.5" bottom="0.5" header="0.25" footer="0.25"/>
  <pageSetup scale="72" fitToHeight="4" orientation="portrait" r:id="rId1"/>
  <headerFooter alignWithMargins="0"/>
  <rowBreaks count="2" manualBreakCount="2">
    <brk id="58" max="3" man="1"/>
    <brk id="102" max="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40"/>
  <sheetViews>
    <sheetView zoomScaleNormal="100" workbookViewId="0">
      <selection activeCell="A2" sqref="A2:D2"/>
    </sheetView>
  </sheetViews>
  <sheetFormatPr defaultColWidth="9.109375" defaultRowHeight="13.2"/>
  <cols>
    <col min="1" max="1" width="2.6640625" customWidth="1"/>
    <col min="2" max="2" width="3.44140625" customWidth="1"/>
    <col min="3" max="3" width="52.44140625" customWidth="1"/>
    <col min="4" max="4" width="12.6640625" style="1" customWidth="1"/>
    <col min="5" max="5" width="25.6640625" customWidth="1"/>
    <col min="6" max="6" width="8.6640625" customWidth="1"/>
    <col min="7" max="7" width="2.6640625" customWidth="1"/>
  </cols>
  <sheetData>
    <row r="1" spans="1:7" ht="15.75" customHeight="1">
      <c r="A1" s="259" t="str">
        <f>IF('Page 1, Agreement'!C5=0," ",'Page 1, Agreement'!C5)</f>
        <v>Sample School District</v>
      </c>
      <c r="B1" s="259"/>
      <c r="C1" s="259"/>
      <c r="D1" s="259"/>
      <c r="E1" s="259"/>
      <c r="F1" s="259"/>
      <c r="G1" s="259"/>
    </row>
    <row r="2" spans="1:7" ht="15.75" customHeight="1">
      <c r="A2" s="14"/>
      <c r="B2" s="14"/>
      <c r="C2" s="363" t="s">
        <v>282</v>
      </c>
      <c r="D2" s="363"/>
      <c r="E2" s="363"/>
      <c r="F2" s="363"/>
      <c r="G2" s="363"/>
    </row>
    <row r="3" spans="1:7" ht="15.75" customHeight="1">
      <c r="A3" s="14"/>
      <c r="B3" s="14"/>
      <c r="C3" s="14"/>
      <c r="D3" s="14"/>
      <c r="E3" s="14"/>
      <c r="F3" s="14" t="s">
        <v>334</v>
      </c>
      <c r="G3" s="14"/>
    </row>
    <row r="4" spans="1:7" ht="32.25" customHeight="1">
      <c r="B4" s="82" t="s">
        <v>293</v>
      </c>
      <c r="C4" s="420" t="s">
        <v>83</v>
      </c>
      <c r="D4" s="420"/>
      <c r="E4" s="420"/>
      <c r="F4" s="420"/>
      <c r="G4" s="81"/>
    </row>
    <row r="5" spans="1:7" ht="12" customHeight="1">
      <c r="A5" s="254"/>
      <c r="B5" s="254"/>
      <c r="C5" s="254"/>
      <c r="D5" s="254"/>
      <c r="E5" s="254"/>
      <c r="F5" s="254"/>
      <c r="G5" s="254"/>
    </row>
    <row r="6" spans="1:7" ht="60" customHeight="1">
      <c r="B6" s="431" t="s">
        <v>12</v>
      </c>
      <c r="C6" s="431"/>
      <c r="D6" s="431"/>
      <c r="E6" s="431"/>
      <c r="F6" s="431"/>
      <c r="G6" s="227"/>
    </row>
    <row r="7" spans="1:7" ht="12" customHeight="1" thickBot="1">
      <c r="A7" s="424"/>
      <c r="B7" s="424"/>
      <c r="C7" s="424"/>
      <c r="D7" s="424"/>
      <c r="E7" s="424"/>
      <c r="F7" s="424"/>
      <c r="G7" s="424"/>
    </row>
    <row r="8" spans="1:7" ht="63" customHeight="1" thickTop="1">
      <c r="A8" s="46"/>
      <c r="B8" s="428" t="s">
        <v>244</v>
      </c>
      <c r="C8" s="428"/>
      <c r="D8" s="428"/>
      <c r="E8" s="428"/>
      <c r="F8" s="428"/>
      <c r="G8" s="47"/>
    </row>
    <row r="9" spans="1:7" ht="12" customHeight="1">
      <c r="A9" s="48"/>
      <c r="B9" s="429"/>
      <c r="C9" s="429"/>
      <c r="D9" s="429"/>
      <c r="E9" s="429"/>
      <c r="F9" s="429"/>
      <c r="G9" s="49"/>
    </row>
    <row r="10" spans="1:7" ht="18.600000000000001" customHeight="1">
      <c r="A10" s="48"/>
      <c r="B10" s="285" t="s">
        <v>91</v>
      </c>
      <c r="C10" s="285"/>
      <c r="D10" s="285"/>
      <c r="E10" s="285"/>
      <c r="F10" s="285"/>
      <c r="G10" s="49"/>
    </row>
    <row r="11" spans="1:7" ht="15.6" customHeight="1">
      <c r="A11" s="48"/>
      <c r="B11" s="427" t="s">
        <v>84</v>
      </c>
      <c r="C11" s="427"/>
      <c r="D11" s="427"/>
      <c r="E11" s="427"/>
      <c r="F11" s="427"/>
      <c r="G11" s="49"/>
    </row>
    <row r="12" spans="1:7" ht="18.899999999999999" customHeight="1">
      <c r="A12" s="48"/>
      <c r="B12" s="94"/>
      <c r="C12" s="104" t="s">
        <v>85</v>
      </c>
      <c r="D12" s="94"/>
      <c r="E12" s="94"/>
      <c r="F12" s="94"/>
      <c r="G12" s="49"/>
    </row>
    <row r="13" spans="1:7" ht="30" customHeight="1">
      <c r="A13" s="48"/>
      <c r="B13" s="16"/>
      <c r="C13" s="93" t="s">
        <v>79</v>
      </c>
      <c r="D13" s="96"/>
      <c r="E13" s="99" t="s">
        <v>190</v>
      </c>
      <c r="F13" s="89"/>
      <c r="G13" s="49"/>
    </row>
    <row r="14" spans="1:7" s="232" customFormat="1" ht="15.6" customHeight="1">
      <c r="A14" s="95"/>
      <c r="B14" s="96"/>
      <c r="C14" s="96" t="s">
        <v>347</v>
      </c>
      <c r="D14" s="226"/>
      <c r="E14" s="108">
        <f>'Page 4c, Impact, Combined G.F.'!E15+'Page 4c, Impact, Combined G.F.'!D27+'Page 4c, Impact, Combined G.F.'!E27+'Page 4c, Impact, Combined G.F.'!D29+'Page 4c, Impact, Combined G.F.'!E29+'Page 4d, Impact, Adult Fund'!E14+'Page 4d, Impact, Adult Fund'!D26+'Page 4d, Impact, Adult Fund'!E26+'Page 4e, Impact, Child Dev Fund'!E14+'Page 4e, Impact, Child Dev Fund'!D26+'Page 4e, Impact, Child Dev Fund'!E26+'Page 4f, Impact, Cafeteria Fund'!E15+'Page 4f, Impact, Cafeteria Fund'!D27+'Page 4f, Impact, Cafeteria Fund'!E27+'Page 4g, Impact, Other Fund'!E14+'Page 4g, Impact, Other Fund'!D26+'Page 4g, Impact, Other Fund'!E26+'Page 4h, Impact, Other Fund'!E14+'Page 4h, Impact, Other Fund'!D26+'Page 4h, Impact, Other Fund'!E26</f>
        <v>0</v>
      </c>
      <c r="F14" s="97"/>
      <c r="G14" s="98"/>
    </row>
    <row r="15" spans="1:7" s="232" customFormat="1" ht="15.6" customHeight="1">
      <c r="A15" s="95"/>
      <c r="B15" s="96"/>
      <c r="C15" s="96" t="s">
        <v>348</v>
      </c>
      <c r="D15" s="226"/>
      <c r="E15" s="105">
        <f>'Page 4c, Impact, Combined G.F.'!D25+'Page 4c, Impact, Combined G.F.'!D28+'Page 4c, Impact, Combined G.F.'!E25+'Page 4c, Impact, Combined G.F.'!E28+'Page 4d, Impact, Adult Fund'!D24+'Page 4d, Impact, Adult Fund'!D27+'Page 4d, Impact, Adult Fund'!E24+'Page 4d, Impact, Adult Fund'!E27+'Page 4e, Impact, Child Dev Fund'!D24+'Page 4e, Impact, Child Dev Fund'!D27+'Page 4e, Impact, Child Dev Fund'!E24+'Page 4e, Impact, Child Dev Fund'!E27+'Page 4f, Impact, Cafeteria Fund'!D25+'Page 4f, Impact, Cafeteria Fund'!D28+'Page 4f, Impact, Cafeteria Fund'!E25+'Page 4f, Impact, Cafeteria Fund'!E28+'Page 4g, Impact, Other Fund'!D24+'Page 4g, Impact, Other Fund'!D27+'Page 4g, Impact, Other Fund'!E24+'Page 4g, Impact, Other Fund'!E27+'Page 4h, Impact, Other Fund'!D24+'Page 4h, Impact, Other Fund'!D27+'Page 4h, Impact, Other Fund'!E24+'Page 4h, Impact, Other Fund'!E27</f>
        <v>0</v>
      </c>
      <c r="F15" s="97"/>
      <c r="G15" s="98"/>
    </row>
    <row r="16" spans="1:7" s="232" customFormat="1" ht="15.6" customHeight="1" thickBot="1">
      <c r="A16" s="95"/>
      <c r="B16" s="96"/>
      <c r="C16" s="96" t="s">
        <v>143</v>
      </c>
      <c r="D16" s="226"/>
      <c r="E16" s="106">
        <f>E14-E15</f>
        <v>0</v>
      </c>
      <c r="F16" s="97"/>
      <c r="G16" s="98"/>
    </row>
    <row r="17" spans="1:7" ht="6" customHeight="1" thickTop="1">
      <c r="A17" s="48"/>
      <c r="B17" s="259"/>
      <c r="C17" s="259"/>
      <c r="D17" s="259"/>
      <c r="E17" s="259"/>
      <c r="F17" s="259"/>
      <c r="G17" s="49"/>
    </row>
    <row r="18" spans="1:7" ht="18.899999999999999" customHeight="1">
      <c r="A18" s="48"/>
      <c r="B18" s="94"/>
      <c r="C18" s="104" t="s">
        <v>86</v>
      </c>
      <c r="D18" s="94"/>
      <c r="E18" s="94"/>
      <c r="F18" s="94"/>
      <c r="G18" s="49"/>
    </row>
    <row r="19" spans="1:7" ht="30" customHeight="1">
      <c r="A19" s="48"/>
      <c r="B19" s="16"/>
      <c r="C19" s="93" t="s">
        <v>79</v>
      </c>
      <c r="D19" s="96"/>
      <c r="E19" s="99" t="s">
        <v>190</v>
      </c>
      <c r="F19" s="89"/>
      <c r="G19" s="49"/>
    </row>
    <row r="20" spans="1:7" ht="15.6" customHeight="1">
      <c r="A20" s="48"/>
      <c r="B20" s="16"/>
      <c r="C20" s="96" t="s">
        <v>347</v>
      </c>
      <c r="D20" s="226"/>
      <c r="E20" s="109">
        <v>0</v>
      </c>
      <c r="F20" s="83"/>
      <c r="G20" s="49"/>
    </row>
    <row r="21" spans="1:7" ht="15.6" customHeight="1">
      <c r="A21" s="48"/>
      <c r="B21" s="16"/>
      <c r="C21" s="96" t="s">
        <v>348</v>
      </c>
      <c r="D21" s="226"/>
      <c r="E21" s="109">
        <v>0</v>
      </c>
      <c r="F21" s="83"/>
      <c r="G21" s="49"/>
    </row>
    <row r="22" spans="1:7" ht="15.6" customHeight="1" thickBot="1">
      <c r="A22" s="48"/>
      <c r="B22" s="16"/>
      <c r="C22" s="96" t="s">
        <v>143</v>
      </c>
      <c r="D22" s="226"/>
      <c r="E22" s="106">
        <f>E20-E21</f>
        <v>0</v>
      </c>
      <c r="F22" s="83"/>
      <c r="G22" s="49"/>
    </row>
    <row r="23" spans="1:7" ht="12" customHeight="1" thickTop="1">
      <c r="A23" s="48"/>
      <c r="B23" s="259"/>
      <c r="C23" s="259"/>
      <c r="D23" s="259"/>
      <c r="E23" s="259"/>
      <c r="F23" s="259"/>
      <c r="G23" s="49"/>
    </row>
    <row r="24" spans="1:7" ht="18.600000000000001" customHeight="1">
      <c r="A24" s="48"/>
      <c r="B24" s="257" t="s">
        <v>92</v>
      </c>
      <c r="C24" s="257"/>
      <c r="D24" s="257"/>
      <c r="E24" s="257"/>
      <c r="F24" s="257"/>
      <c r="G24" s="49"/>
    </row>
    <row r="25" spans="1:7" ht="45" customHeight="1">
      <c r="A25" s="48"/>
      <c r="B25" s="430" t="s">
        <v>96</v>
      </c>
      <c r="C25" s="430"/>
      <c r="D25" s="430"/>
      <c r="E25" s="430"/>
      <c r="F25" s="430"/>
      <c r="G25" s="49"/>
    </row>
    <row r="26" spans="1:7" ht="18.600000000000001" customHeight="1">
      <c r="A26" s="48"/>
      <c r="B26" s="285" t="s">
        <v>88</v>
      </c>
      <c r="C26" s="285"/>
      <c r="D26" s="285"/>
      <c r="E26" s="285"/>
      <c r="F26" s="285"/>
      <c r="G26" s="49"/>
    </row>
    <row r="27" spans="1:7" ht="15.6" customHeight="1">
      <c r="A27" s="48"/>
      <c r="B27" s="425" t="s">
        <v>94</v>
      </c>
      <c r="C27" s="425"/>
      <c r="D27" s="425"/>
      <c r="E27" s="425"/>
      <c r="F27" s="425"/>
      <c r="G27" s="49"/>
    </row>
    <row r="28" spans="1:7" ht="18.600000000000001" customHeight="1">
      <c r="A28" s="48"/>
      <c r="B28" s="257" t="s">
        <v>93</v>
      </c>
      <c r="C28" s="257"/>
      <c r="D28" s="257"/>
      <c r="E28" s="257"/>
      <c r="F28" s="257"/>
      <c r="G28" s="49"/>
    </row>
    <row r="29" spans="1:7" s="232" customFormat="1" ht="18" customHeight="1">
      <c r="A29" s="95"/>
      <c r="B29" s="93"/>
      <c r="C29" s="107" t="s">
        <v>95</v>
      </c>
      <c r="D29" s="74"/>
      <c r="E29" s="226"/>
      <c r="F29" s="226"/>
      <c r="G29" s="98"/>
    </row>
    <row r="30" spans="1:7" s="232" customFormat="1" ht="28.5" customHeight="1">
      <c r="A30" s="95"/>
      <c r="B30" s="93"/>
      <c r="C30" s="100"/>
      <c r="D30" s="74"/>
      <c r="E30" s="154"/>
      <c r="F30" s="226"/>
      <c r="G30" s="98"/>
    </row>
    <row r="31" spans="1:7" s="232" customFormat="1" ht="15" customHeight="1">
      <c r="A31" s="95"/>
      <c r="B31" s="74"/>
      <c r="C31" s="92" t="s">
        <v>78</v>
      </c>
      <c r="D31" s="226"/>
      <c r="E31" s="92" t="s">
        <v>50</v>
      </c>
      <c r="F31" s="226"/>
      <c r="G31" s="98"/>
    </row>
    <row r="32" spans="1:7" s="232" customFormat="1" ht="15" customHeight="1">
      <c r="A32" s="95"/>
      <c r="B32" s="74"/>
      <c r="C32" s="198" t="s">
        <v>49</v>
      </c>
      <c r="D32" s="375"/>
      <c r="E32" s="375"/>
      <c r="F32" s="375"/>
      <c r="G32" s="98"/>
    </row>
    <row r="33" spans="1:7" s="232" customFormat="1" ht="18" customHeight="1">
      <c r="A33" s="95"/>
      <c r="B33" s="93"/>
      <c r="C33" s="107" t="s">
        <v>95</v>
      </c>
      <c r="D33" s="74"/>
      <c r="E33" s="226"/>
      <c r="F33" s="226"/>
      <c r="G33" s="98"/>
    </row>
    <row r="34" spans="1:7" s="232" customFormat="1" ht="28.5" customHeight="1">
      <c r="A34" s="95"/>
      <c r="B34" s="74"/>
      <c r="C34" s="96"/>
      <c r="D34" s="74"/>
      <c r="E34" s="154"/>
      <c r="F34" s="226"/>
      <c r="G34" s="98"/>
    </row>
    <row r="35" spans="1:7" s="232" customFormat="1" ht="15" customHeight="1">
      <c r="A35" s="95"/>
      <c r="B35" s="74"/>
      <c r="C35" s="101" t="s">
        <v>87</v>
      </c>
      <c r="D35" s="226"/>
      <c r="E35" s="92" t="s">
        <v>50</v>
      </c>
      <c r="F35" s="226"/>
      <c r="G35" s="98"/>
    </row>
    <row r="36" spans="1:7" s="232" customFormat="1" ht="15" customHeight="1">
      <c r="A36" s="95"/>
      <c r="B36" s="226"/>
      <c r="C36" s="198" t="s">
        <v>49</v>
      </c>
      <c r="D36" s="226"/>
      <c r="E36" s="226"/>
      <c r="F36" s="226"/>
      <c r="G36" s="98"/>
    </row>
    <row r="37" spans="1:7" s="232" customFormat="1" ht="6.6" customHeight="1">
      <c r="A37" s="95"/>
      <c r="B37" s="226"/>
      <c r="C37" s="96"/>
      <c r="D37" s="226"/>
      <c r="E37" s="226"/>
      <c r="F37" s="226"/>
      <c r="G37" s="98"/>
    </row>
    <row r="38" spans="1:7" s="233" customFormat="1" ht="31.2" customHeight="1">
      <c r="A38" s="102"/>
      <c r="B38" s="426" t="s">
        <v>380</v>
      </c>
      <c r="C38" s="426"/>
      <c r="D38" s="426"/>
      <c r="E38" s="426"/>
      <c r="F38" s="426"/>
      <c r="G38" s="103"/>
    </row>
    <row r="39" spans="1:7" ht="6.6" customHeight="1" thickBot="1">
      <c r="A39" s="55"/>
      <c r="B39" s="360"/>
      <c r="C39" s="360"/>
      <c r="D39" s="360"/>
      <c r="E39" s="360"/>
      <c r="F39" s="360"/>
      <c r="G39" s="56"/>
    </row>
    <row r="40" spans="1:7" ht="13.8" thickTop="1"/>
  </sheetData>
  <mergeCells count="20">
    <mergeCell ref="A1:G1"/>
    <mergeCell ref="C2:G2"/>
    <mergeCell ref="A5:G5"/>
    <mergeCell ref="C4:F4"/>
    <mergeCell ref="B6:F6"/>
    <mergeCell ref="B39:F39"/>
    <mergeCell ref="A7:G7"/>
    <mergeCell ref="B28:F28"/>
    <mergeCell ref="B27:F27"/>
    <mergeCell ref="B23:F23"/>
    <mergeCell ref="B26:F26"/>
    <mergeCell ref="B24:F24"/>
    <mergeCell ref="B38:F38"/>
    <mergeCell ref="B17:F17"/>
    <mergeCell ref="D32:F32"/>
    <mergeCell ref="B11:F11"/>
    <mergeCell ref="B8:F8"/>
    <mergeCell ref="B9:F9"/>
    <mergeCell ref="B10:F10"/>
    <mergeCell ref="B25:F25"/>
  </mergeCells>
  <phoneticPr fontId="2" type="noConversion"/>
  <printOptions horizontalCentered="1"/>
  <pageMargins left="0.25" right="0.25" top="1" bottom="0.75" header="0.5" footer="0.25"/>
  <pageSetup scale="86" orientation="portrait" r:id="rId1"/>
  <headerFooter alignWithMargins="0">
    <oddFooter>&amp;L&amp;"Times New Roman,Regular"Printed &amp;D at &amp;T</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O51"/>
  <sheetViews>
    <sheetView workbookViewId="0">
      <selection activeCell="A2" sqref="A2:D2"/>
    </sheetView>
  </sheetViews>
  <sheetFormatPr defaultColWidth="9.109375" defaultRowHeight="13.2"/>
  <cols>
    <col min="1" max="1" width="1.6640625" customWidth="1"/>
    <col min="2" max="2" width="17" customWidth="1"/>
    <col min="3" max="3" width="52.44140625" customWidth="1"/>
    <col min="4" max="4" width="12.6640625" style="1" customWidth="1"/>
    <col min="5" max="5" width="25.6640625" customWidth="1"/>
    <col min="6" max="6" width="3.44140625" customWidth="1"/>
    <col min="7" max="7" width="1.6640625" customWidth="1"/>
  </cols>
  <sheetData>
    <row r="1" spans="1:15" ht="15.6" customHeight="1">
      <c r="A1" s="259" t="str">
        <f>IF('Page 1, Agreement'!C5=0," ",'Page 1, Agreement'!C5)</f>
        <v>Sample School District</v>
      </c>
      <c r="B1" s="259"/>
      <c r="C1" s="259"/>
      <c r="D1" s="259"/>
      <c r="E1" s="259"/>
      <c r="F1" s="259"/>
      <c r="G1" s="2"/>
      <c r="H1" s="2"/>
      <c r="I1" s="2"/>
      <c r="J1" s="2"/>
      <c r="K1" s="2"/>
      <c r="L1" s="2"/>
      <c r="M1" s="2"/>
      <c r="N1" s="2"/>
      <c r="O1" s="2"/>
    </row>
    <row r="2" spans="1:15" ht="15.6" customHeight="1">
      <c r="A2" s="14"/>
      <c r="B2" s="363" t="s">
        <v>282</v>
      </c>
      <c r="C2" s="363"/>
      <c r="D2" s="363"/>
      <c r="E2" s="363"/>
      <c r="F2" s="363"/>
      <c r="G2" s="363"/>
      <c r="H2" s="2"/>
      <c r="I2" s="2"/>
      <c r="J2" s="2"/>
      <c r="K2" s="2"/>
      <c r="L2" s="2"/>
      <c r="M2" s="2"/>
      <c r="N2" s="2"/>
      <c r="O2" s="2"/>
    </row>
    <row r="3" spans="1:15" ht="15.6" customHeight="1">
      <c r="A3" s="376" t="s">
        <v>335</v>
      </c>
      <c r="B3" s="376"/>
      <c r="C3" s="376"/>
      <c r="D3" s="376"/>
      <c r="E3" s="376"/>
      <c r="F3" s="376"/>
      <c r="G3" s="2"/>
      <c r="H3" s="2"/>
      <c r="I3" s="2"/>
      <c r="J3" s="2"/>
      <c r="K3" s="2"/>
      <c r="L3" s="2"/>
      <c r="M3" s="2"/>
      <c r="N3" s="2"/>
      <c r="O3" s="2"/>
    </row>
    <row r="4" spans="1:15" ht="15.6" customHeight="1">
      <c r="B4" s="257" t="s">
        <v>142</v>
      </c>
      <c r="C4" s="257"/>
      <c r="D4" s="257"/>
      <c r="E4" s="257"/>
      <c r="F4" s="257"/>
    </row>
    <row r="5" spans="1:15" ht="12.6" customHeight="1">
      <c r="B5" s="254"/>
      <c r="C5" s="254"/>
      <c r="D5" s="254"/>
      <c r="E5" s="254"/>
      <c r="F5" s="254"/>
    </row>
    <row r="6" spans="1:15" ht="22.95" customHeight="1">
      <c r="B6" s="253" t="s">
        <v>89</v>
      </c>
      <c r="C6" s="253"/>
      <c r="D6" s="253"/>
      <c r="E6" s="253"/>
      <c r="F6" s="253"/>
    </row>
    <row r="7" spans="1:15" ht="15.6" customHeight="1">
      <c r="B7" s="432"/>
      <c r="C7" s="432"/>
      <c r="D7" s="432"/>
      <c r="E7" s="432"/>
      <c r="F7" s="432"/>
    </row>
    <row r="8" spans="1:15" ht="15.6" customHeight="1">
      <c r="B8" s="291"/>
      <c r="C8" s="291"/>
      <c r="D8" s="291"/>
      <c r="E8" s="291"/>
      <c r="F8" s="291"/>
    </row>
    <row r="9" spans="1:15" ht="15.6" customHeight="1">
      <c r="B9" s="291"/>
      <c r="C9" s="291"/>
      <c r="D9" s="291"/>
      <c r="E9" s="291"/>
      <c r="F9" s="291"/>
    </row>
    <row r="10" spans="1:15" ht="15.6" customHeight="1">
      <c r="B10" s="291"/>
      <c r="C10" s="291"/>
      <c r="D10" s="291"/>
      <c r="E10" s="291"/>
      <c r="F10" s="291"/>
    </row>
    <row r="11" spans="1:15" ht="15.6" customHeight="1">
      <c r="B11" s="291"/>
      <c r="C11" s="291"/>
      <c r="D11" s="291"/>
      <c r="E11" s="291"/>
      <c r="F11" s="291"/>
    </row>
    <row r="12" spans="1:15" ht="15.6" customHeight="1">
      <c r="B12" s="291"/>
      <c r="C12" s="291"/>
      <c r="D12" s="291"/>
      <c r="E12" s="291"/>
      <c r="F12" s="291"/>
    </row>
    <row r="13" spans="1:15" ht="15.6" customHeight="1">
      <c r="B13" s="291"/>
      <c r="C13" s="291"/>
      <c r="D13" s="291"/>
      <c r="E13" s="291"/>
      <c r="F13" s="291"/>
    </row>
    <row r="14" spans="1:15" ht="15.6" customHeight="1">
      <c r="B14" s="291"/>
      <c r="C14" s="291"/>
      <c r="D14" s="291"/>
      <c r="E14" s="291"/>
      <c r="F14" s="291"/>
    </row>
    <row r="15" spans="1:15" ht="15.6" customHeight="1">
      <c r="B15" s="291"/>
      <c r="C15" s="291"/>
      <c r="D15" s="291"/>
      <c r="E15" s="291"/>
      <c r="F15" s="291"/>
    </row>
    <row r="16" spans="1:15" ht="15.6" customHeight="1">
      <c r="B16" s="291"/>
      <c r="C16" s="291"/>
      <c r="D16" s="291"/>
      <c r="E16" s="291"/>
      <c r="F16" s="291"/>
    </row>
    <row r="17" spans="2:6" ht="15.6" customHeight="1">
      <c r="B17" s="291"/>
      <c r="C17" s="291"/>
      <c r="D17" s="291"/>
      <c r="E17" s="291"/>
      <c r="F17" s="291"/>
    </row>
    <row r="18" spans="2:6" ht="15.6" customHeight="1">
      <c r="B18" s="291"/>
      <c r="C18" s="291"/>
      <c r="D18" s="291"/>
      <c r="E18" s="291"/>
      <c r="F18" s="291"/>
    </row>
    <row r="19" spans="2:6" ht="15.6" customHeight="1">
      <c r="B19" s="291"/>
      <c r="C19" s="291"/>
      <c r="D19" s="291"/>
      <c r="E19" s="291"/>
      <c r="F19" s="291"/>
    </row>
    <row r="20" spans="2:6" ht="15.6" customHeight="1">
      <c r="B20" s="291"/>
      <c r="C20" s="291"/>
      <c r="D20" s="291"/>
      <c r="E20" s="291"/>
      <c r="F20" s="291"/>
    </row>
    <row r="21" spans="2:6" ht="15.6" customHeight="1">
      <c r="B21" s="291"/>
      <c r="C21" s="291"/>
      <c r="D21" s="291"/>
      <c r="E21" s="291"/>
      <c r="F21" s="291"/>
    </row>
    <row r="22" spans="2:6" ht="15.6" customHeight="1">
      <c r="B22" s="291"/>
      <c r="C22" s="291"/>
      <c r="D22" s="291"/>
      <c r="E22" s="291"/>
      <c r="F22" s="291"/>
    </row>
    <row r="23" spans="2:6" ht="15.6" customHeight="1">
      <c r="B23" s="291"/>
      <c r="C23" s="291"/>
      <c r="D23" s="291"/>
      <c r="E23" s="291"/>
      <c r="F23" s="291"/>
    </row>
    <row r="24" spans="2:6" ht="15.6" customHeight="1">
      <c r="B24" s="291"/>
      <c r="C24" s="291"/>
      <c r="D24" s="291"/>
      <c r="E24" s="291"/>
      <c r="F24" s="291"/>
    </row>
    <row r="25" spans="2:6" ht="15.6" customHeight="1">
      <c r="B25" s="291"/>
      <c r="C25" s="291"/>
      <c r="D25" s="291"/>
      <c r="E25" s="291"/>
      <c r="F25" s="291"/>
    </row>
    <row r="26" spans="2:6" ht="15.6" customHeight="1">
      <c r="B26" s="291"/>
      <c r="C26" s="291"/>
      <c r="D26" s="291"/>
      <c r="E26" s="291"/>
      <c r="F26" s="291"/>
    </row>
    <row r="27" spans="2:6" ht="15.6" customHeight="1">
      <c r="B27" s="291"/>
      <c r="C27" s="291"/>
      <c r="D27" s="291"/>
      <c r="E27" s="291"/>
      <c r="F27" s="291"/>
    </row>
    <row r="28" spans="2:6" ht="15.6" customHeight="1">
      <c r="B28" s="291"/>
      <c r="C28" s="291"/>
      <c r="D28" s="291"/>
      <c r="E28" s="291"/>
      <c r="F28" s="291"/>
    </row>
    <row r="29" spans="2:6" ht="22.95" customHeight="1">
      <c r="B29" s="253" t="s">
        <v>90</v>
      </c>
      <c r="C29" s="253"/>
      <c r="D29" s="253"/>
      <c r="E29" s="253"/>
      <c r="F29" s="253"/>
    </row>
    <row r="30" spans="2:6" ht="15.6" customHeight="1">
      <c r="B30" s="432"/>
      <c r="C30" s="432"/>
      <c r="D30" s="432"/>
      <c r="E30" s="432"/>
      <c r="F30" s="432"/>
    </row>
    <row r="31" spans="2:6" ht="15.6" customHeight="1">
      <c r="B31" s="291"/>
      <c r="C31" s="291"/>
      <c r="D31" s="291"/>
      <c r="E31" s="291"/>
      <c r="F31" s="291"/>
    </row>
    <row r="32" spans="2:6" ht="15.6" customHeight="1">
      <c r="B32" s="291"/>
      <c r="C32" s="291"/>
      <c r="D32" s="291"/>
      <c r="E32" s="291"/>
      <c r="F32" s="291"/>
    </row>
    <row r="33" spans="2:6" ht="15.6" customHeight="1">
      <c r="B33" s="291"/>
      <c r="C33" s="291"/>
      <c r="D33" s="291"/>
      <c r="E33" s="291"/>
      <c r="F33" s="291"/>
    </row>
    <row r="34" spans="2:6" ht="15.6" customHeight="1">
      <c r="B34" s="291"/>
      <c r="C34" s="291"/>
      <c r="D34" s="291"/>
      <c r="E34" s="291"/>
      <c r="F34" s="291"/>
    </row>
    <row r="35" spans="2:6" ht="15.6" customHeight="1">
      <c r="B35" s="291"/>
      <c r="C35" s="291"/>
      <c r="D35" s="291"/>
      <c r="E35" s="291"/>
      <c r="F35" s="291"/>
    </row>
    <row r="36" spans="2:6" ht="15.6" customHeight="1">
      <c r="B36" s="291"/>
      <c r="C36" s="291"/>
      <c r="D36" s="291"/>
      <c r="E36" s="291"/>
      <c r="F36" s="291"/>
    </row>
    <row r="37" spans="2:6" ht="15.6" customHeight="1">
      <c r="B37" s="291"/>
      <c r="C37" s="291"/>
      <c r="D37" s="291"/>
      <c r="E37" s="291"/>
      <c r="F37" s="291"/>
    </row>
    <row r="38" spans="2:6" ht="15.6" customHeight="1">
      <c r="B38" s="291"/>
      <c r="C38" s="291"/>
      <c r="D38" s="291"/>
      <c r="E38" s="291"/>
      <c r="F38" s="291"/>
    </row>
    <row r="39" spans="2:6" ht="15.6" customHeight="1">
      <c r="B39" s="291"/>
      <c r="C39" s="291"/>
      <c r="D39" s="291"/>
      <c r="E39" s="291"/>
      <c r="F39" s="291"/>
    </row>
    <row r="40" spans="2:6" ht="15.6" customHeight="1">
      <c r="B40" s="291"/>
      <c r="C40" s="291"/>
      <c r="D40" s="291"/>
      <c r="E40" s="291"/>
      <c r="F40" s="291"/>
    </row>
    <row r="41" spans="2:6" ht="15.6" customHeight="1">
      <c r="B41" s="291"/>
      <c r="C41" s="291"/>
      <c r="D41" s="291"/>
      <c r="E41" s="291"/>
      <c r="F41" s="291"/>
    </row>
    <row r="42" spans="2:6" ht="15.6" customHeight="1">
      <c r="B42" s="291"/>
      <c r="C42" s="291"/>
      <c r="D42" s="291"/>
      <c r="E42" s="291"/>
      <c r="F42" s="291"/>
    </row>
    <row r="43" spans="2:6" ht="15.6" customHeight="1">
      <c r="B43" s="291"/>
      <c r="C43" s="291"/>
      <c r="D43" s="291"/>
      <c r="E43" s="291"/>
      <c r="F43" s="291"/>
    </row>
    <row r="44" spans="2:6" ht="15.6" customHeight="1">
      <c r="B44" s="291"/>
      <c r="C44" s="291"/>
      <c r="D44" s="291"/>
      <c r="E44" s="291"/>
      <c r="F44" s="291"/>
    </row>
    <row r="45" spans="2:6" ht="15.6" customHeight="1">
      <c r="B45" s="291"/>
      <c r="C45" s="291"/>
      <c r="D45" s="291"/>
      <c r="E45" s="291"/>
      <c r="F45" s="291"/>
    </row>
    <row r="46" spans="2:6" ht="15.6" customHeight="1">
      <c r="B46" s="291"/>
      <c r="C46" s="291"/>
      <c r="D46" s="291"/>
      <c r="E46" s="291"/>
      <c r="F46" s="291"/>
    </row>
    <row r="47" spans="2:6" ht="15.6" customHeight="1">
      <c r="B47" s="291"/>
      <c r="C47" s="291"/>
      <c r="D47" s="291"/>
      <c r="E47" s="291"/>
      <c r="F47" s="291"/>
    </row>
    <row r="48" spans="2:6" ht="15.6" customHeight="1">
      <c r="B48" s="291"/>
      <c r="C48" s="291"/>
      <c r="D48" s="291"/>
      <c r="E48" s="291"/>
      <c r="F48" s="291"/>
    </row>
    <row r="49" spans="2:6" ht="15.6" customHeight="1">
      <c r="B49" s="291"/>
      <c r="C49" s="291"/>
      <c r="D49" s="291"/>
      <c r="E49" s="291"/>
      <c r="F49" s="291"/>
    </row>
    <row r="50" spans="2:6" ht="15.6" customHeight="1">
      <c r="B50" s="291"/>
      <c r="C50" s="291"/>
      <c r="D50" s="291"/>
      <c r="E50" s="291"/>
      <c r="F50" s="291"/>
    </row>
    <row r="51" spans="2:6" ht="15.6" customHeight="1">
      <c r="B51" s="291"/>
      <c r="C51" s="291"/>
      <c r="D51" s="291"/>
      <c r="E51" s="291"/>
      <c r="F51" s="291"/>
    </row>
  </sheetData>
  <mergeCells count="51">
    <mergeCell ref="B2:G2"/>
    <mergeCell ref="A1:F1"/>
    <mergeCell ref="B8:F8"/>
    <mergeCell ref="A3:F3"/>
    <mergeCell ref="B16:F16"/>
    <mergeCell ref="B11:F11"/>
    <mergeCell ref="B5:F5"/>
    <mergeCell ref="B4:F4"/>
    <mergeCell ref="B6:F6"/>
    <mergeCell ref="B7:F7"/>
    <mergeCell ref="B10:F10"/>
    <mergeCell ref="B15:F15"/>
    <mergeCell ref="B12:F12"/>
    <mergeCell ref="B13:F13"/>
    <mergeCell ref="B37:F37"/>
    <mergeCell ref="B34:F34"/>
    <mergeCell ref="B17:F17"/>
    <mergeCell ref="B18:F18"/>
    <mergeCell ref="B39:F39"/>
    <mergeCell ref="B19:F19"/>
    <mergeCell ref="B20:F20"/>
    <mergeCell ref="B26:F26"/>
    <mergeCell ref="B27:F27"/>
    <mergeCell ref="B28:F28"/>
    <mergeCell ref="B22:F22"/>
    <mergeCell ref="B25:F25"/>
    <mergeCell ref="B24:F24"/>
    <mergeCell ref="B23:F23"/>
    <mergeCell ref="B44:F44"/>
    <mergeCell ref="B9:F9"/>
    <mergeCell ref="B38:F38"/>
    <mergeCell ref="B36:F36"/>
    <mergeCell ref="B35:F35"/>
    <mergeCell ref="B30:F30"/>
    <mergeCell ref="B42:F42"/>
    <mergeCell ref="B43:F43"/>
    <mergeCell ref="B21:F21"/>
    <mergeCell ref="B14:F14"/>
    <mergeCell ref="B41:F41"/>
    <mergeCell ref="B31:F31"/>
    <mergeCell ref="B40:F40"/>
    <mergeCell ref="B29:F29"/>
    <mergeCell ref="B32:F32"/>
    <mergeCell ref="B33:F33"/>
    <mergeCell ref="B51:F51"/>
    <mergeCell ref="B45:F45"/>
    <mergeCell ref="B46:F46"/>
    <mergeCell ref="B47:F47"/>
    <mergeCell ref="B48:F48"/>
    <mergeCell ref="B49:F49"/>
    <mergeCell ref="B50:F50"/>
  </mergeCells>
  <phoneticPr fontId="2" type="noConversion"/>
  <printOptions horizontalCentered="1"/>
  <pageMargins left="0.25" right="0.25" top="1" bottom="0.75" header="0.5" footer="0.25"/>
  <pageSetup scale="88" orientation="portrait" r:id="rId1"/>
  <headerFooter alignWithMargins="0">
    <oddFooter>&amp;L&amp;"Times New Roman,Regular"Printed &amp;D at &amp;T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H25"/>
  <sheetViews>
    <sheetView zoomScaleNormal="100" workbookViewId="0">
      <selection activeCell="A2" sqref="A2:D2"/>
    </sheetView>
  </sheetViews>
  <sheetFormatPr defaultColWidth="9.109375" defaultRowHeight="13.2"/>
  <cols>
    <col min="1" max="1" width="1.6640625" customWidth="1"/>
    <col min="2" max="2" width="3.6640625" customWidth="1"/>
    <col min="3" max="3" width="52.44140625" customWidth="1"/>
    <col min="4" max="4" width="12.6640625" style="1" customWidth="1"/>
    <col min="5" max="5" width="27.6640625" customWidth="1"/>
    <col min="6" max="6" width="3.6640625" customWidth="1"/>
    <col min="7" max="7" width="1.6640625" customWidth="1"/>
    <col min="8" max="8" width="6.109375" customWidth="1"/>
  </cols>
  <sheetData>
    <row r="1" spans="1:8" ht="15.6" customHeight="1">
      <c r="A1" s="254"/>
      <c r="B1" s="254"/>
      <c r="C1" s="254"/>
      <c r="D1" s="254"/>
      <c r="E1" s="254"/>
      <c r="F1" s="254"/>
      <c r="G1" s="254"/>
    </row>
    <row r="2" spans="1:8" ht="15.6" customHeight="1">
      <c r="A2" s="1"/>
      <c r="B2" s="1"/>
      <c r="C2" s="363" t="s">
        <v>282</v>
      </c>
      <c r="D2" s="363"/>
      <c r="E2" s="363"/>
      <c r="F2" s="363"/>
      <c r="G2" s="363"/>
      <c r="H2" s="363"/>
    </row>
    <row r="3" spans="1:8" ht="15.6" customHeight="1">
      <c r="A3" s="359" t="s">
        <v>336</v>
      </c>
      <c r="B3" s="359"/>
      <c r="C3" s="359"/>
      <c r="D3" s="359"/>
      <c r="E3" s="359"/>
      <c r="F3" s="359"/>
      <c r="G3" s="359"/>
    </row>
    <row r="4" spans="1:8" ht="15.6" customHeight="1">
      <c r="B4" s="257" t="s">
        <v>294</v>
      </c>
      <c r="C4" s="257"/>
      <c r="D4" s="257"/>
      <c r="E4" s="257"/>
      <c r="F4" s="257"/>
      <c r="G4" s="257"/>
    </row>
    <row r="5" spans="1:8" ht="15.6" customHeight="1">
      <c r="A5" s="254"/>
      <c r="B5" s="254"/>
      <c r="C5" s="254"/>
      <c r="D5" s="254"/>
      <c r="E5" s="254"/>
      <c r="F5" s="254"/>
      <c r="G5" s="254"/>
    </row>
    <row r="6" spans="1:8" ht="36" customHeight="1">
      <c r="B6" s="265" t="s">
        <v>199</v>
      </c>
      <c r="C6" s="265"/>
      <c r="D6" s="265"/>
      <c r="E6" s="265"/>
      <c r="F6" s="265"/>
    </row>
    <row r="7" spans="1:8" ht="15.6" customHeight="1" thickBot="1">
      <c r="A7" s="424"/>
      <c r="B7" s="424"/>
      <c r="C7" s="424"/>
      <c r="D7" s="424"/>
      <c r="E7" s="424"/>
      <c r="F7" s="424"/>
      <c r="G7" s="424"/>
    </row>
    <row r="8" spans="1:8" ht="69" customHeight="1" thickTop="1">
      <c r="A8" s="46"/>
      <c r="B8" s="434" t="s">
        <v>201</v>
      </c>
      <c r="C8" s="434"/>
      <c r="D8" s="434"/>
      <c r="E8" s="434"/>
      <c r="F8" s="434"/>
      <c r="G8" s="47"/>
    </row>
    <row r="9" spans="1:8" ht="60" customHeight="1">
      <c r="A9" s="48"/>
      <c r="B9" s="2"/>
      <c r="C9" s="168"/>
      <c r="D9" s="177"/>
      <c r="E9" s="177"/>
      <c r="F9" s="177"/>
      <c r="G9" s="230"/>
    </row>
    <row r="10" spans="1:8" ht="15.6" customHeight="1">
      <c r="A10" s="48"/>
      <c r="B10" s="2"/>
      <c r="C10" s="221" t="s">
        <v>11</v>
      </c>
      <c r="D10" s="14"/>
      <c r="E10" s="13"/>
      <c r="F10" s="14"/>
      <c r="G10" s="49"/>
    </row>
    <row r="11" spans="1:8" ht="60" customHeight="1">
      <c r="A11" s="48"/>
      <c r="B11" s="2"/>
      <c r="C11" s="2"/>
      <c r="D11" s="2"/>
      <c r="E11" s="167"/>
      <c r="F11" s="14"/>
      <c r="G11" s="49"/>
    </row>
    <row r="12" spans="1:8" ht="15.6" customHeight="1">
      <c r="A12" s="48"/>
      <c r="B12" s="2"/>
      <c r="C12" s="221" t="s">
        <v>78</v>
      </c>
      <c r="D12" s="14"/>
      <c r="E12" s="13" t="s">
        <v>50</v>
      </c>
      <c r="F12" s="14"/>
      <c r="G12" s="49"/>
    </row>
    <row r="13" spans="1:8" ht="15.6" customHeight="1">
      <c r="A13" s="48"/>
      <c r="B13" s="2"/>
      <c r="C13" s="92" t="s">
        <v>49</v>
      </c>
      <c r="D13" s="259"/>
      <c r="E13" s="259"/>
      <c r="F13" s="259"/>
      <c r="G13" s="49"/>
    </row>
    <row r="14" spans="1:8" ht="60" customHeight="1">
      <c r="A14" s="48"/>
      <c r="B14" s="2"/>
      <c r="C14" s="161"/>
      <c r="D14" s="2"/>
      <c r="E14" s="162"/>
      <c r="F14" s="14"/>
      <c r="G14" s="49"/>
    </row>
    <row r="15" spans="1:8" ht="15.6" customHeight="1">
      <c r="A15" s="48"/>
      <c r="B15" s="2"/>
      <c r="C15" s="221" t="s">
        <v>51</v>
      </c>
      <c r="D15" s="14"/>
      <c r="E15" s="13" t="s">
        <v>52</v>
      </c>
      <c r="F15" s="14"/>
      <c r="G15" s="49"/>
    </row>
    <row r="16" spans="1:8" ht="15.6" customHeight="1">
      <c r="A16" s="48"/>
      <c r="B16" s="259"/>
      <c r="C16" s="259"/>
      <c r="D16" s="259"/>
      <c r="E16" s="259"/>
      <c r="F16" s="259"/>
      <c r="G16" s="49"/>
    </row>
    <row r="17" spans="1:7" s="231" customFormat="1" ht="60" customHeight="1">
      <c r="A17" s="50"/>
      <c r="B17" s="433" t="s">
        <v>200</v>
      </c>
      <c r="C17" s="433"/>
      <c r="D17" s="433"/>
      <c r="E17" s="433"/>
      <c r="F17" s="433"/>
      <c r="G17" s="51"/>
    </row>
    <row r="18" spans="1:7" s="3" customFormat="1" ht="15.6">
      <c r="A18" s="52"/>
      <c r="B18" s="261"/>
      <c r="C18" s="261"/>
      <c r="D18" s="261"/>
      <c r="E18" s="261"/>
      <c r="F18" s="261"/>
      <c r="G18" s="53"/>
    </row>
    <row r="19" spans="1:7" s="3" customFormat="1" ht="60" customHeight="1">
      <c r="A19" s="52"/>
      <c r="B19" s="54"/>
      <c r="C19" s="2"/>
      <c r="D19" s="13"/>
      <c r="E19" s="15"/>
      <c r="F19" s="54"/>
      <c r="G19" s="53"/>
    </row>
    <row r="20" spans="1:7" ht="15.6" customHeight="1">
      <c r="A20" s="48"/>
      <c r="B20" s="2"/>
      <c r="C20" s="221" t="s">
        <v>53</v>
      </c>
      <c r="D20" s="14"/>
      <c r="E20" s="221" t="s">
        <v>50</v>
      </c>
      <c r="F20" s="2"/>
      <c r="G20" s="49"/>
    </row>
    <row r="21" spans="1:7" ht="15.6" customHeight="1">
      <c r="A21" s="48"/>
      <c r="B21" s="2"/>
      <c r="C21" s="92" t="s">
        <v>49</v>
      </c>
      <c r="D21" s="259"/>
      <c r="E21" s="259"/>
      <c r="F21" s="259"/>
      <c r="G21" s="49"/>
    </row>
    <row r="22" spans="1:7" ht="6.6" customHeight="1">
      <c r="A22" s="48"/>
      <c r="B22" s="259"/>
      <c r="C22" s="259"/>
      <c r="D22" s="259"/>
      <c r="E22" s="259"/>
      <c r="F22" s="259"/>
      <c r="G22" s="49"/>
    </row>
    <row r="23" spans="1:7" ht="31.2" customHeight="1">
      <c r="A23" s="48"/>
      <c r="B23" s="420" t="s">
        <v>379</v>
      </c>
      <c r="C23" s="265"/>
      <c r="D23" s="265"/>
      <c r="E23" s="265"/>
      <c r="F23" s="265"/>
      <c r="G23" s="49"/>
    </row>
    <row r="24" spans="1:7" ht="6.6" customHeight="1" thickBot="1">
      <c r="A24" s="55"/>
      <c r="B24" s="360"/>
      <c r="C24" s="360"/>
      <c r="D24" s="360"/>
      <c r="E24" s="360"/>
      <c r="F24" s="360"/>
      <c r="G24" s="56"/>
    </row>
    <row r="25" spans="1:7" ht="13.8" thickTop="1"/>
  </sheetData>
  <mergeCells count="16">
    <mergeCell ref="B23:F23"/>
    <mergeCell ref="B18:F18"/>
    <mergeCell ref="D21:F21"/>
    <mergeCell ref="B24:F24"/>
    <mergeCell ref="A3:G3"/>
    <mergeCell ref="B16:F16"/>
    <mergeCell ref="B4:G4"/>
    <mergeCell ref="A5:G5"/>
    <mergeCell ref="B22:F22"/>
    <mergeCell ref="A1:G1"/>
    <mergeCell ref="B17:F17"/>
    <mergeCell ref="D13:F13"/>
    <mergeCell ref="B6:F6"/>
    <mergeCell ref="A7:G7"/>
    <mergeCell ref="B8:F8"/>
    <mergeCell ref="C2:H2"/>
  </mergeCells>
  <phoneticPr fontId="2" type="noConversion"/>
  <printOptions horizontalCentered="1"/>
  <pageMargins left="0.25" right="0.25" top="1" bottom="0.75" header="0.5" footer="0.25"/>
  <pageSetup orientation="portrait" r:id="rId1"/>
  <headerFooter alignWithMargins="0">
    <oddFooter>&amp;L&amp;"Times New Roman,Regular"Printed &amp;D at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2:O117"/>
  <sheetViews>
    <sheetView zoomScaleNormal="100" workbookViewId="0">
      <selection activeCell="A2" sqref="A2:D2"/>
    </sheetView>
  </sheetViews>
  <sheetFormatPr defaultRowHeight="13.2"/>
  <cols>
    <col min="1" max="1" width="3" customWidth="1"/>
    <col min="2" max="2" width="30.88671875" customWidth="1"/>
    <col min="3" max="3" width="17" style="1" customWidth="1"/>
    <col min="4" max="4" width="0.6640625" hidden="1" customWidth="1"/>
    <col min="5" max="5" width="18.6640625" customWidth="1"/>
    <col min="6" max="6" width="18.6640625" style="1" customWidth="1"/>
    <col min="7" max="7" width="18.6640625" customWidth="1"/>
    <col min="8" max="8" width="11.6640625" hidden="1" customWidth="1"/>
    <col min="9" max="15" width="8.88671875" style="187" customWidth="1"/>
  </cols>
  <sheetData>
    <row r="2" spans="1:15" ht="15.6" customHeight="1">
      <c r="A2" s="261" t="s">
        <v>202</v>
      </c>
      <c r="B2" s="261"/>
      <c r="C2" s="261"/>
      <c r="D2" s="261"/>
      <c r="E2" s="261"/>
      <c r="F2" s="261"/>
      <c r="G2" s="261"/>
      <c r="H2" s="261"/>
      <c r="I2" s="54"/>
    </row>
    <row r="3" spans="1:15" ht="15.6" customHeight="1">
      <c r="A3" s="261" t="s">
        <v>283</v>
      </c>
      <c r="B3" s="261"/>
      <c r="C3" s="261"/>
      <c r="D3" s="261"/>
      <c r="E3" s="261"/>
      <c r="F3" s="261"/>
      <c r="G3" s="261"/>
      <c r="H3" s="261"/>
      <c r="I3" s="13"/>
    </row>
    <row r="4" spans="1:15" ht="15.6" customHeight="1">
      <c r="A4" s="259"/>
      <c r="B4" s="259"/>
      <c r="C4" s="259"/>
      <c r="D4" s="259"/>
      <c r="E4" s="259"/>
      <c r="F4" s="259"/>
      <c r="G4" s="259"/>
      <c r="H4" s="259"/>
    </row>
    <row r="5" spans="1:15" s="2" customFormat="1" ht="15.6" customHeight="1">
      <c r="A5" s="287" t="s">
        <v>34</v>
      </c>
      <c r="B5" s="287"/>
      <c r="C5" s="289" t="s">
        <v>337</v>
      </c>
      <c r="D5" s="289"/>
      <c r="E5" s="289"/>
      <c r="F5" s="289"/>
      <c r="G5" s="289"/>
      <c r="H5" s="4"/>
      <c r="I5" s="175"/>
      <c r="J5" s="188"/>
      <c r="K5" s="188"/>
      <c r="L5" s="188"/>
      <c r="M5" s="188"/>
      <c r="N5" s="188"/>
      <c r="O5" s="188"/>
    </row>
    <row r="6" spans="1:15" s="2" customFormat="1" ht="15.6" customHeight="1">
      <c r="A6" s="290" t="s">
        <v>33</v>
      </c>
      <c r="B6" s="290"/>
      <c r="C6" s="291"/>
      <c r="D6" s="291"/>
      <c r="E6" s="291"/>
      <c r="F6" s="291"/>
      <c r="G6" s="291"/>
      <c r="H6" s="5"/>
      <c r="I6" s="175"/>
      <c r="J6" s="188"/>
      <c r="K6" s="188"/>
      <c r="L6" s="188"/>
      <c r="M6" s="188"/>
      <c r="N6" s="188"/>
      <c r="O6" s="188"/>
    </row>
    <row r="7" spans="1:15" s="2" customFormat="1" ht="15.6" customHeight="1">
      <c r="A7" s="57" t="s">
        <v>68</v>
      </c>
      <c r="B7" s="57"/>
      <c r="C7" s="286"/>
      <c r="D7" s="286"/>
      <c r="E7" s="286"/>
      <c r="F7" s="286"/>
      <c r="G7" s="286"/>
      <c r="H7" s="5"/>
      <c r="I7" s="188"/>
      <c r="J7" s="188"/>
      <c r="K7" s="188"/>
      <c r="L7" s="188"/>
      <c r="M7" s="188"/>
      <c r="N7" s="188"/>
      <c r="O7" s="188"/>
    </row>
    <row r="8" spans="1:15" s="2" customFormat="1" ht="15.6" customHeight="1">
      <c r="A8" s="288"/>
      <c r="B8" s="288"/>
      <c r="C8" s="288"/>
      <c r="D8" s="288"/>
      <c r="E8" s="288"/>
      <c r="F8" s="288"/>
      <c r="G8" s="288"/>
      <c r="H8" s="5"/>
      <c r="I8" s="188"/>
      <c r="J8" s="188"/>
      <c r="K8" s="188"/>
      <c r="L8" s="188"/>
      <c r="M8" s="188"/>
      <c r="N8" s="188"/>
      <c r="O8" s="188"/>
    </row>
    <row r="9" spans="1:15" s="2" customFormat="1" ht="15.6" customHeight="1">
      <c r="A9" s="287" t="s">
        <v>38</v>
      </c>
      <c r="B9" s="287"/>
      <c r="C9" s="287"/>
      <c r="D9" s="4"/>
      <c r="E9" s="60"/>
      <c r="F9" s="15" t="s">
        <v>35</v>
      </c>
      <c r="G9" s="60"/>
      <c r="H9" s="6"/>
      <c r="I9" s="188"/>
      <c r="J9" s="188"/>
      <c r="K9" s="188"/>
      <c r="L9" s="188"/>
      <c r="M9" s="188"/>
      <c r="N9" s="188"/>
      <c r="O9" s="188"/>
    </row>
    <row r="10" spans="1:15" ht="11.25" customHeight="1">
      <c r="A10" s="261"/>
      <c r="B10" s="261"/>
      <c r="C10" s="261"/>
      <c r="D10" s="7"/>
      <c r="E10" s="195" t="s">
        <v>36</v>
      </c>
      <c r="F10"/>
      <c r="G10" s="195" t="s">
        <v>36</v>
      </c>
      <c r="H10" s="7"/>
      <c r="J10" s="188"/>
    </row>
    <row r="11" spans="1:15" ht="15.6">
      <c r="A11" s="287" t="s">
        <v>37</v>
      </c>
      <c r="B11" s="287"/>
      <c r="C11" s="287"/>
      <c r="D11" s="8"/>
      <c r="E11" s="60"/>
      <c r="F11" s="254"/>
      <c r="G11" s="254"/>
      <c r="H11" s="7"/>
    </row>
    <row r="12" spans="1:15" ht="11.25" customHeight="1">
      <c r="A12" s="278"/>
      <c r="B12" s="278"/>
      <c r="C12" s="278"/>
      <c r="D12" s="7"/>
      <c r="E12" s="195" t="s">
        <v>36</v>
      </c>
      <c r="F12" s="254"/>
      <c r="G12" s="254"/>
      <c r="H12" s="7"/>
    </row>
    <row r="13" spans="1:15" ht="33.75" customHeight="1">
      <c r="A13" s="285" t="s">
        <v>55</v>
      </c>
      <c r="B13" s="285"/>
      <c r="C13" s="285"/>
      <c r="D13" s="285"/>
      <c r="E13" s="285"/>
      <c r="F13" s="285"/>
      <c r="G13" s="285"/>
      <c r="H13" s="7"/>
    </row>
    <row r="14" spans="1:15" ht="10.95" customHeight="1">
      <c r="A14" s="261"/>
      <c r="B14" s="261"/>
      <c r="C14" s="261"/>
      <c r="D14" s="261"/>
      <c r="E14" s="261"/>
      <c r="F14" s="261"/>
      <c r="G14" s="261"/>
      <c r="H14" s="7"/>
    </row>
    <row r="15" spans="1:15" ht="15.6" customHeight="1" thickBot="1">
      <c r="A15" s="257" t="s">
        <v>138</v>
      </c>
      <c r="B15" s="257"/>
      <c r="C15" s="257"/>
      <c r="D15" s="257"/>
      <c r="E15" s="257"/>
      <c r="F15" s="257"/>
      <c r="G15" s="257"/>
      <c r="H15" s="7"/>
    </row>
    <row r="16" spans="1:15" ht="15" customHeight="1" thickTop="1">
      <c r="A16" s="279"/>
      <c r="B16" s="280"/>
      <c r="C16" s="126"/>
      <c r="D16" s="127"/>
      <c r="E16" s="269" t="s">
        <v>317</v>
      </c>
      <c r="F16" s="270"/>
      <c r="G16" s="271"/>
      <c r="H16" s="9"/>
    </row>
    <row r="17" spans="1:8" ht="15" customHeight="1">
      <c r="A17" s="281" t="s">
        <v>226</v>
      </c>
      <c r="B17" s="282"/>
      <c r="C17" s="184"/>
      <c r="D17" s="117" t="s">
        <v>32</v>
      </c>
      <c r="E17" s="272"/>
      <c r="F17" s="273"/>
      <c r="G17" s="274"/>
      <c r="H17" s="10"/>
    </row>
    <row r="18" spans="1:8" ht="15" customHeight="1" thickBot="1">
      <c r="A18" s="283"/>
      <c r="B18" s="284"/>
      <c r="C18" s="185"/>
      <c r="D18" s="118"/>
      <c r="E18" s="275"/>
      <c r="F18" s="276"/>
      <c r="G18" s="277"/>
      <c r="H18" s="11"/>
    </row>
    <row r="19" spans="1:8" ht="30" customHeight="1" thickTop="1">
      <c r="A19" s="281" t="s">
        <v>139</v>
      </c>
      <c r="B19" s="319"/>
      <c r="C19" s="135" t="s">
        <v>243</v>
      </c>
      <c r="D19" s="134"/>
      <c r="E19" s="135" t="s">
        <v>69</v>
      </c>
      <c r="F19" s="135" t="s">
        <v>70</v>
      </c>
      <c r="G19" s="136" t="s">
        <v>71</v>
      </c>
      <c r="H19" s="306"/>
    </row>
    <row r="20" spans="1:8" ht="13.8" thickBot="1">
      <c r="A20" s="320"/>
      <c r="B20" s="321"/>
      <c r="C20" s="322"/>
      <c r="D20" s="323"/>
      <c r="E20" s="172" t="s">
        <v>255</v>
      </c>
      <c r="F20" s="192" t="str">
        <f>VLOOKUP($E20,$E$99:$G$115,2)</f>
        <v>2027-28</v>
      </c>
      <c r="G20" s="193" t="str">
        <f>VLOOKUP($E20,$E$99:$H$115,3)</f>
        <v>2028-29</v>
      </c>
      <c r="H20" s="307"/>
    </row>
    <row r="21" spans="1:8" ht="15" customHeight="1" thickTop="1">
      <c r="A21" s="325" t="s">
        <v>105</v>
      </c>
      <c r="B21" s="128" t="s">
        <v>112</v>
      </c>
      <c r="C21" s="327"/>
      <c r="D21" s="328"/>
      <c r="E21" s="317"/>
      <c r="F21" s="329"/>
      <c r="G21" s="308"/>
      <c r="H21" s="310"/>
    </row>
    <row r="22" spans="1:8" ht="24.9" customHeight="1">
      <c r="A22" s="326"/>
      <c r="B22" s="116" t="s">
        <v>196</v>
      </c>
      <c r="C22" s="313"/>
      <c r="D22" s="314"/>
      <c r="E22" s="318"/>
      <c r="F22" s="318"/>
      <c r="G22" s="309"/>
      <c r="H22" s="306"/>
    </row>
    <row r="23" spans="1:8" ht="15" customHeight="1">
      <c r="A23" s="145"/>
      <c r="B23" s="115"/>
      <c r="C23" s="330"/>
      <c r="D23" s="331"/>
      <c r="E23" s="114">
        <f>IF(C21=0,0,E21/C21)</f>
        <v>0</v>
      </c>
      <c r="F23" s="114">
        <f>IF(C21=0,0,F21/SUM(C21+E21))</f>
        <v>0</v>
      </c>
      <c r="G23" s="121">
        <f>IF(C21=0,0,G21/SUM(C21+E21+F21))</f>
        <v>0</v>
      </c>
      <c r="H23" s="12"/>
    </row>
    <row r="24" spans="1:8" ht="15" customHeight="1">
      <c r="A24" s="325" t="s">
        <v>106</v>
      </c>
      <c r="B24" s="128" t="s">
        <v>123</v>
      </c>
      <c r="C24" s="296"/>
      <c r="D24" s="297"/>
      <c r="E24" s="315"/>
      <c r="F24" s="317"/>
      <c r="G24" s="324"/>
      <c r="H24" s="306"/>
    </row>
    <row r="25" spans="1:8" ht="24.9" customHeight="1">
      <c r="A25" s="326"/>
      <c r="B25" s="116" t="s">
        <v>67</v>
      </c>
      <c r="C25" s="313"/>
      <c r="D25" s="314"/>
      <c r="E25" s="316"/>
      <c r="F25" s="318"/>
      <c r="G25" s="309"/>
      <c r="H25" s="306"/>
    </row>
    <row r="26" spans="1:8" ht="15" customHeight="1">
      <c r="A26" s="145"/>
      <c r="B26" s="115"/>
      <c r="C26" s="294"/>
      <c r="D26" s="295"/>
      <c r="E26" s="114" t="str">
        <f>IF(C24&gt;0,E24/C24,IF(C24=0," "))</f>
        <v xml:space="preserve"> </v>
      </c>
      <c r="F26" s="114" t="str">
        <f>IF(C24&gt;0,F24/SUM(C24+E24),IF(C24=0," "))</f>
        <v xml:space="preserve"> </v>
      </c>
      <c r="G26" s="121" t="str">
        <f>IF(C24&gt;0,G24/SUM(C24+E24+F24),IF(C24=0," "))</f>
        <v xml:space="preserve"> </v>
      </c>
      <c r="H26" s="12"/>
    </row>
    <row r="27" spans="1:8" ht="39" customHeight="1">
      <c r="A27" s="146"/>
      <c r="B27" s="128" t="s">
        <v>227</v>
      </c>
      <c r="C27" s="311"/>
      <c r="D27" s="312"/>
      <c r="E27" s="197"/>
      <c r="F27" s="197"/>
      <c r="G27" s="196"/>
      <c r="H27" s="12"/>
    </row>
    <row r="28" spans="1:8" ht="36.9" customHeight="1">
      <c r="A28" s="144" t="s">
        <v>107</v>
      </c>
      <c r="B28" s="128" t="s">
        <v>117</v>
      </c>
      <c r="C28" s="296"/>
      <c r="D28" s="297"/>
      <c r="E28" s="222"/>
      <c r="F28" s="222"/>
      <c r="G28" s="223"/>
      <c r="H28" s="12"/>
    </row>
    <row r="29" spans="1:8" ht="15" customHeight="1">
      <c r="A29" s="72"/>
      <c r="B29" s="120"/>
      <c r="C29" s="298"/>
      <c r="D29" s="299"/>
      <c r="E29" s="114">
        <f>IF(C28=0,0,E28/C28)</f>
        <v>0</v>
      </c>
      <c r="F29" s="114">
        <f>IF(C28=0,0,F28/SUM(C28+E28))</f>
        <v>0</v>
      </c>
      <c r="G29" s="121">
        <f>IF(C28=0,0,G28/SUM(C28+E28+F28))</f>
        <v>0</v>
      </c>
      <c r="H29" s="12"/>
    </row>
    <row r="30" spans="1:8" ht="36.9" customHeight="1">
      <c r="A30" s="144" t="s">
        <v>108</v>
      </c>
      <c r="B30" s="128" t="s">
        <v>113</v>
      </c>
      <c r="C30" s="296"/>
      <c r="D30" s="297"/>
      <c r="E30" s="222"/>
      <c r="F30" s="222"/>
      <c r="G30" s="223"/>
      <c r="H30" s="12"/>
    </row>
    <row r="31" spans="1:8" ht="15" customHeight="1">
      <c r="A31" s="145"/>
      <c r="B31" s="115"/>
      <c r="C31" s="294"/>
      <c r="D31" s="295"/>
      <c r="E31" s="114" t="str">
        <f>IF(C30&gt;0,E30/C30,IF(C30=0," "))</f>
        <v xml:space="preserve"> </v>
      </c>
      <c r="F31" s="114" t="str">
        <f>IF(C30&gt;0,F30/SUM(C30+E30),IF(C30=0," "))</f>
        <v xml:space="preserve"> </v>
      </c>
      <c r="G31" s="121" t="str">
        <f>IF(C30&gt;0,G30/SUM(C30+E30+F30),IF(C30=0," "))</f>
        <v xml:space="preserve"> </v>
      </c>
      <c r="H31" s="12"/>
    </row>
    <row r="32" spans="1:8" ht="39.6">
      <c r="A32" s="144" t="s">
        <v>109</v>
      </c>
      <c r="B32" s="128" t="s">
        <v>228</v>
      </c>
      <c r="C32" s="292">
        <f>C21+C24+C28+C30</f>
        <v>0</v>
      </c>
      <c r="D32" s="293"/>
      <c r="E32" s="119">
        <f>E21+E24+E28+E30</f>
        <v>0</v>
      </c>
      <c r="F32" s="119">
        <f>F21+F24+F28+F30</f>
        <v>0</v>
      </c>
      <c r="G32" s="122">
        <f>G21+G24+G28+G30</f>
        <v>0</v>
      </c>
      <c r="H32" s="12"/>
    </row>
    <row r="33" spans="1:8" ht="15" customHeight="1">
      <c r="A33" s="145"/>
      <c r="B33" s="115"/>
      <c r="C33" s="294"/>
      <c r="D33" s="295"/>
      <c r="E33" s="114">
        <f>IF(C32=0,0,E32/C32)</f>
        <v>0</v>
      </c>
      <c r="F33" s="114">
        <f>IF(C32=0,0,F32/SUM(C32+E32))</f>
        <v>0</v>
      </c>
      <c r="G33" s="121">
        <f>IF(C32=0,0,G32/SUM(C32+E32+F32))</f>
        <v>0</v>
      </c>
      <c r="H33" s="12"/>
    </row>
    <row r="34" spans="1:8" ht="36.75" customHeight="1">
      <c r="A34" s="147" t="s">
        <v>110</v>
      </c>
      <c r="B34" s="129" t="s">
        <v>265</v>
      </c>
      <c r="C34" s="304"/>
      <c r="D34" s="305"/>
      <c r="E34" s="173"/>
      <c r="F34" s="173"/>
      <c r="G34" s="174"/>
      <c r="H34" s="12"/>
    </row>
    <row r="35" spans="1:8" ht="36.75" customHeight="1">
      <c r="A35" s="144" t="s">
        <v>111</v>
      </c>
      <c r="B35" s="128" t="s">
        <v>229</v>
      </c>
      <c r="C35" s="302">
        <f>IF(C34=0,0,C32/C34)</f>
        <v>0</v>
      </c>
      <c r="D35" s="303"/>
      <c r="E35" s="186">
        <f>IF(C34=0,0,E32/C34)</f>
        <v>0</v>
      </c>
      <c r="F35" s="186">
        <f>IF(C34=0,0,F32/C34)</f>
        <v>0</v>
      </c>
      <c r="G35" s="194">
        <f>IF(C34=0,0,G32/C34)</f>
        <v>0</v>
      </c>
      <c r="H35" s="12"/>
    </row>
    <row r="36" spans="1:8" ht="15" customHeight="1" thickBot="1">
      <c r="A36" s="148"/>
      <c r="B36" s="123"/>
      <c r="C36" s="300"/>
      <c r="D36" s="301"/>
      <c r="E36" s="124">
        <f>IF(C35=0,0,E35/C35)</f>
        <v>0</v>
      </c>
      <c r="F36" s="124">
        <f>IF(C35=0,0,F35/SUM(C35+E35))</f>
        <v>0</v>
      </c>
      <c r="G36" s="125">
        <f>IF(C35=0,0,G35/SUM(C35+E35+F35))</f>
        <v>0</v>
      </c>
      <c r="H36" s="113"/>
    </row>
    <row r="37" spans="1:8" ht="13.8" thickTop="1"/>
    <row r="97" spans="5:7" ht="26.4">
      <c r="E97" s="189" t="s">
        <v>69</v>
      </c>
      <c r="F97" s="189" t="s">
        <v>70</v>
      </c>
      <c r="G97" s="190" t="s">
        <v>71</v>
      </c>
    </row>
    <row r="98" spans="5:7">
      <c r="E98" s="191"/>
      <c r="F98" s="191"/>
      <c r="G98" s="191"/>
    </row>
    <row r="99" spans="5:7">
      <c r="E99" s="191" t="s">
        <v>245</v>
      </c>
      <c r="F99" s="191" t="s">
        <v>217</v>
      </c>
      <c r="G99" s="191" t="s">
        <v>230</v>
      </c>
    </row>
    <row r="100" spans="5:7">
      <c r="E100" s="191" t="s">
        <v>217</v>
      </c>
      <c r="F100" s="191" t="s">
        <v>230</v>
      </c>
      <c r="G100" s="191" t="s">
        <v>242</v>
      </c>
    </row>
    <row r="101" spans="5:7">
      <c r="E101" s="191" t="s">
        <v>230</v>
      </c>
      <c r="F101" s="191" t="s">
        <v>242</v>
      </c>
      <c r="G101" s="191" t="s">
        <v>246</v>
      </c>
    </row>
    <row r="102" spans="5:7">
      <c r="E102" s="191" t="s">
        <v>242</v>
      </c>
      <c r="F102" s="191" t="s">
        <v>246</v>
      </c>
      <c r="G102" s="191" t="s">
        <v>247</v>
      </c>
    </row>
    <row r="103" spans="5:7">
      <c r="E103" s="191" t="s">
        <v>246</v>
      </c>
      <c r="F103" s="191" t="s">
        <v>247</v>
      </c>
      <c r="G103" s="191" t="s">
        <v>248</v>
      </c>
    </row>
    <row r="104" spans="5:7">
      <c r="E104" s="191" t="s">
        <v>247</v>
      </c>
      <c r="F104" s="191" t="s">
        <v>248</v>
      </c>
      <c r="G104" s="191" t="s">
        <v>249</v>
      </c>
    </row>
    <row r="105" spans="5:7">
      <c r="E105" s="191" t="s">
        <v>248</v>
      </c>
      <c r="F105" s="191" t="s">
        <v>249</v>
      </c>
      <c r="G105" s="191" t="s">
        <v>250</v>
      </c>
    </row>
    <row r="106" spans="5:7">
      <c r="E106" s="191" t="s">
        <v>249</v>
      </c>
      <c r="F106" s="191" t="s">
        <v>250</v>
      </c>
      <c r="G106" s="191" t="s">
        <v>251</v>
      </c>
    </row>
    <row r="107" spans="5:7">
      <c r="E107" s="191" t="s">
        <v>250</v>
      </c>
      <c r="F107" s="191" t="s">
        <v>251</v>
      </c>
      <c r="G107" s="191" t="s">
        <v>252</v>
      </c>
    </row>
    <row r="108" spans="5:7">
      <c r="E108" s="191" t="s">
        <v>251</v>
      </c>
      <c r="F108" s="191" t="s">
        <v>252</v>
      </c>
      <c r="G108" s="191" t="s">
        <v>253</v>
      </c>
    </row>
    <row r="109" spans="5:7">
      <c r="E109" s="191" t="s">
        <v>252</v>
      </c>
      <c r="F109" s="191" t="s">
        <v>253</v>
      </c>
      <c r="G109" s="191" t="s">
        <v>254</v>
      </c>
    </row>
    <row r="110" spans="5:7">
      <c r="E110" s="191" t="s">
        <v>253</v>
      </c>
      <c r="F110" s="191" t="s">
        <v>254</v>
      </c>
      <c r="G110" s="191" t="s">
        <v>255</v>
      </c>
    </row>
    <row r="111" spans="5:7">
      <c r="E111" s="191" t="s">
        <v>254</v>
      </c>
      <c r="F111" s="191" t="str">
        <f>+E112</f>
        <v>2026-27</v>
      </c>
      <c r="G111" s="191" t="str">
        <f>+E113</f>
        <v>2027-28</v>
      </c>
    </row>
    <row r="112" spans="5:7">
      <c r="E112" s="191" t="s">
        <v>255</v>
      </c>
      <c r="F112" s="191" t="str">
        <f t="shared" ref="F112:F117" si="0">+E113</f>
        <v>2027-28</v>
      </c>
      <c r="G112" s="191" t="str">
        <f t="shared" ref="G112:G117" si="1">+E114</f>
        <v>2028-29</v>
      </c>
    </row>
    <row r="113" spans="5:7">
      <c r="E113" s="191" t="s">
        <v>256</v>
      </c>
      <c r="F113" s="191" t="str">
        <f t="shared" si="0"/>
        <v>2028-29</v>
      </c>
      <c r="G113" s="191" t="str">
        <f t="shared" si="1"/>
        <v>2029-30</v>
      </c>
    </row>
    <row r="114" spans="5:7">
      <c r="E114" s="191" t="s">
        <v>257</v>
      </c>
      <c r="F114" s="191" t="str">
        <f t="shared" si="0"/>
        <v>2029-30</v>
      </c>
      <c r="G114" s="191" t="s">
        <v>258</v>
      </c>
    </row>
    <row r="115" spans="5:7">
      <c r="E115" s="191" t="s">
        <v>259</v>
      </c>
      <c r="F115" s="191" t="s">
        <v>258</v>
      </c>
      <c r="G115" s="191" t="s">
        <v>260</v>
      </c>
    </row>
    <row r="116" spans="5:7">
      <c r="E116" s="191"/>
      <c r="F116" s="191">
        <f t="shared" si="0"/>
        <v>0</v>
      </c>
      <c r="G116" s="191">
        <f t="shared" si="1"/>
        <v>0</v>
      </c>
    </row>
    <row r="117" spans="5:7">
      <c r="E117" s="191"/>
      <c r="F117" s="191">
        <f t="shared" si="0"/>
        <v>0</v>
      </c>
      <c r="G117" s="191">
        <f t="shared" si="1"/>
        <v>0</v>
      </c>
    </row>
  </sheetData>
  <mergeCells count="49">
    <mergeCell ref="A19:B20"/>
    <mergeCell ref="C20:D20"/>
    <mergeCell ref="G24:G25"/>
    <mergeCell ref="A24:A25"/>
    <mergeCell ref="A21:A22"/>
    <mergeCell ref="C21:D22"/>
    <mergeCell ref="E21:E22"/>
    <mergeCell ref="F21:F22"/>
    <mergeCell ref="C23:D23"/>
    <mergeCell ref="H19:H20"/>
    <mergeCell ref="G21:G22"/>
    <mergeCell ref="H21:H22"/>
    <mergeCell ref="C28:D28"/>
    <mergeCell ref="C27:D27"/>
    <mergeCell ref="C26:D26"/>
    <mergeCell ref="H24:H25"/>
    <mergeCell ref="C24:D25"/>
    <mergeCell ref="E24:E25"/>
    <mergeCell ref="F24:F25"/>
    <mergeCell ref="C32:D32"/>
    <mergeCell ref="C31:D31"/>
    <mergeCell ref="C30:D30"/>
    <mergeCell ref="C29:D29"/>
    <mergeCell ref="C36:D36"/>
    <mergeCell ref="C35:D35"/>
    <mergeCell ref="C34:D34"/>
    <mergeCell ref="C33:D33"/>
    <mergeCell ref="A3:H3"/>
    <mergeCell ref="A2:H2"/>
    <mergeCell ref="A4:H4"/>
    <mergeCell ref="C5:G5"/>
    <mergeCell ref="A6:B6"/>
    <mergeCell ref="A5:B5"/>
    <mergeCell ref="C6:G6"/>
    <mergeCell ref="F11:G11"/>
    <mergeCell ref="F12:G12"/>
    <mergeCell ref="A13:G13"/>
    <mergeCell ref="A10:C10"/>
    <mergeCell ref="C7:G7"/>
    <mergeCell ref="A9:C9"/>
    <mergeCell ref="A11:C11"/>
    <mergeCell ref="A8:G8"/>
    <mergeCell ref="E16:G18"/>
    <mergeCell ref="A12:C12"/>
    <mergeCell ref="A16:B16"/>
    <mergeCell ref="A17:B17"/>
    <mergeCell ref="A18:B18"/>
    <mergeCell ref="A14:G14"/>
    <mergeCell ref="A15:G15"/>
  </mergeCells>
  <phoneticPr fontId="2" type="noConversion"/>
  <dataValidations count="1">
    <dataValidation type="list" allowBlank="1" showInputMessage="1" showErrorMessage="1" sqref="E20" xr:uid="{00000000-0002-0000-0200-000000000000}">
      <formula1>$E$99:$E$115</formula1>
    </dataValidation>
  </dataValidations>
  <printOptions horizontalCentered="1"/>
  <pageMargins left="0.25" right="0.25" top="0.5" bottom="0.5" header="0.25" footer="0.25"/>
  <pageSetup scale="96" orientation="portrait" r:id="rId1"/>
  <headerFooter alignWithMargins="0"/>
  <ignoredErrors>
    <ignoredError sqref="D35" evalError="1"/>
    <ignoredError sqref="A21:A3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1B20E-1257-4C8D-AD9D-4FE899A0F7EF}">
  <dimension ref="A1:O35"/>
  <sheetViews>
    <sheetView zoomScaleNormal="100" workbookViewId="0">
      <selection activeCell="A2" sqref="A2:D2"/>
    </sheetView>
  </sheetViews>
  <sheetFormatPr defaultRowHeight="13.2"/>
  <cols>
    <col min="1" max="1" width="2.6640625" style="238" customWidth="1"/>
    <col min="2" max="2" width="8.88671875" style="238"/>
    <col min="3" max="3" width="2.88671875" style="238" customWidth="1"/>
    <col min="4" max="4" width="8.88671875" style="238"/>
    <col min="5" max="5" width="3" style="238" customWidth="1"/>
    <col min="6" max="9" width="8.88671875" style="238"/>
    <col min="10" max="10" width="13.5546875" style="238" customWidth="1"/>
    <col min="11" max="11" width="6.109375" style="238" customWidth="1"/>
    <col min="12" max="12" width="3" style="238" customWidth="1"/>
    <col min="13" max="13" width="5.6640625" style="238" customWidth="1"/>
    <col min="14" max="14" width="3" style="238" customWidth="1"/>
    <col min="15" max="15" width="6" style="238" customWidth="1"/>
    <col min="16" max="17" width="8.88671875" style="238" customWidth="1"/>
    <col min="18" max="16384" width="8.88671875" style="238"/>
  </cols>
  <sheetData>
    <row r="1" spans="1:15" ht="15.6">
      <c r="B1" s="333" t="str">
        <f>IF('[1]Page 1, Agreement'!C5=0," ",'[1]Page 1, Agreement'!C5)</f>
        <v>Sample School District</v>
      </c>
      <c r="C1" s="333"/>
      <c r="D1" s="333"/>
      <c r="E1" s="333"/>
      <c r="F1" s="333"/>
      <c r="G1" s="333"/>
      <c r="H1" s="333"/>
      <c r="I1" s="333"/>
      <c r="J1" s="333"/>
      <c r="K1" s="333"/>
      <c r="L1" s="333"/>
      <c r="M1" s="333"/>
      <c r="N1" s="333"/>
      <c r="O1" s="333"/>
    </row>
    <row r="2" spans="1:15" ht="15.75" customHeight="1">
      <c r="B2" s="334" t="s">
        <v>282</v>
      </c>
      <c r="C2" s="334"/>
      <c r="D2" s="334"/>
      <c r="E2" s="334"/>
      <c r="F2" s="334"/>
      <c r="G2" s="334"/>
      <c r="H2" s="334"/>
      <c r="I2" s="334"/>
      <c r="J2" s="334"/>
      <c r="K2" s="334"/>
      <c r="L2" s="334"/>
      <c r="M2" s="334"/>
      <c r="N2" s="334"/>
      <c r="O2" s="334"/>
    </row>
    <row r="3" spans="1:15" ht="15.75" customHeight="1">
      <c r="B3" s="335" t="s">
        <v>353</v>
      </c>
      <c r="C3" s="335"/>
      <c r="D3" s="335"/>
      <c r="E3" s="335"/>
      <c r="F3" s="335"/>
      <c r="G3" s="335"/>
      <c r="H3" s="335"/>
      <c r="I3" s="335"/>
      <c r="J3" s="335"/>
      <c r="K3" s="335"/>
      <c r="L3" s="335"/>
      <c r="M3" s="335"/>
      <c r="N3" s="335"/>
      <c r="O3" s="335"/>
    </row>
    <row r="4" spans="1:15" ht="15.6">
      <c r="A4" s="239" t="s">
        <v>354</v>
      </c>
      <c r="B4" s="336" t="s">
        <v>355</v>
      </c>
      <c r="C4" s="336"/>
      <c r="D4" s="336"/>
      <c r="E4" s="336"/>
      <c r="F4" s="336"/>
      <c r="G4" s="336"/>
      <c r="H4" s="336"/>
      <c r="I4" s="336"/>
      <c r="J4" s="336"/>
      <c r="K4" s="336"/>
      <c r="L4" s="336"/>
      <c r="M4" s="336"/>
      <c r="N4" s="336"/>
      <c r="O4" s="336"/>
    </row>
    <row r="5" spans="1:15" ht="15.75" customHeight="1">
      <c r="B5" s="337"/>
      <c r="C5" s="337"/>
      <c r="D5" s="337"/>
      <c r="E5" s="337"/>
      <c r="F5" s="337"/>
      <c r="G5" s="337"/>
      <c r="H5" s="337"/>
      <c r="I5" s="337"/>
      <c r="J5" s="337"/>
      <c r="K5" s="337"/>
      <c r="L5" s="337"/>
      <c r="M5" s="337"/>
      <c r="N5" s="337"/>
      <c r="O5" s="337"/>
    </row>
    <row r="6" spans="1:15" s="241" customFormat="1" ht="15.6" customHeight="1">
      <c r="A6" s="240"/>
      <c r="B6" s="338" t="s">
        <v>356</v>
      </c>
      <c r="C6" s="338"/>
      <c r="D6" s="338"/>
      <c r="E6" s="338"/>
      <c r="F6" s="338"/>
      <c r="G6" s="338"/>
      <c r="H6" s="338"/>
      <c r="I6" s="338"/>
      <c r="J6" s="338"/>
      <c r="K6" s="338"/>
      <c r="L6" s="338"/>
      <c r="M6" s="338"/>
      <c r="N6" s="338"/>
      <c r="O6" s="338"/>
    </row>
    <row r="7" spans="1:15" s="241" customFormat="1" ht="15.6" customHeight="1">
      <c r="A7" s="240"/>
      <c r="B7" s="339" t="s">
        <v>357</v>
      </c>
      <c r="C7" s="339"/>
      <c r="D7" s="339"/>
      <c r="E7" s="339"/>
      <c r="F7" s="339"/>
      <c r="G7" s="339"/>
      <c r="H7" s="339"/>
      <c r="I7" s="339"/>
      <c r="J7" s="339"/>
      <c r="K7" s="339"/>
      <c r="L7" s="339"/>
      <c r="M7" s="339"/>
      <c r="N7" s="339"/>
      <c r="O7" s="339"/>
    </row>
    <row r="8" spans="1:15" ht="12" customHeight="1">
      <c r="A8" s="242"/>
      <c r="B8" s="340"/>
      <c r="C8" s="340"/>
      <c r="D8" s="340"/>
      <c r="E8" s="340"/>
      <c r="F8" s="340"/>
      <c r="G8" s="340"/>
      <c r="H8" s="340"/>
      <c r="I8" s="340"/>
      <c r="J8" s="340"/>
      <c r="K8" s="340"/>
      <c r="L8" s="340"/>
      <c r="M8" s="340"/>
      <c r="N8" s="340"/>
      <c r="O8" s="340"/>
    </row>
    <row r="9" spans="1:15" ht="63" customHeight="1">
      <c r="A9" s="242"/>
      <c r="B9" s="341"/>
      <c r="C9" s="341"/>
      <c r="D9" s="341"/>
      <c r="E9" s="341"/>
      <c r="F9" s="341"/>
      <c r="G9" s="341"/>
      <c r="H9" s="341"/>
      <c r="I9" s="341"/>
      <c r="J9" s="341"/>
      <c r="K9" s="341"/>
      <c r="L9" s="341"/>
      <c r="M9" s="341"/>
      <c r="N9" s="341"/>
      <c r="O9" s="341"/>
    </row>
    <row r="10" spans="1:15" ht="12" customHeight="1">
      <c r="A10" s="242"/>
      <c r="B10" s="342"/>
      <c r="C10" s="342"/>
      <c r="D10" s="342"/>
      <c r="E10" s="342"/>
      <c r="F10" s="342"/>
      <c r="G10" s="342"/>
      <c r="H10" s="342"/>
      <c r="I10" s="342"/>
      <c r="J10" s="342"/>
      <c r="K10" s="342"/>
      <c r="L10" s="342"/>
      <c r="M10" s="342"/>
      <c r="N10" s="342"/>
      <c r="O10" s="342"/>
    </row>
    <row r="11" spans="1:15" s="241" customFormat="1" ht="15.6" customHeight="1">
      <c r="A11" s="240"/>
      <c r="B11" s="332" t="s">
        <v>358</v>
      </c>
      <c r="C11" s="332"/>
      <c r="D11" s="332"/>
      <c r="E11" s="332"/>
      <c r="F11" s="332"/>
      <c r="G11" s="332"/>
      <c r="H11" s="332"/>
      <c r="I11" s="332"/>
      <c r="J11" s="332"/>
      <c r="K11" s="332"/>
      <c r="L11" s="332"/>
      <c r="M11" s="332"/>
      <c r="N11" s="332"/>
      <c r="O11" s="332"/>
    </row>
    <row r="12" spans="1:15" ht="12" customHeight="1">
      <c r="A12" s="242"/>
      <c r="B12" s="340"/>
      <c r="C12" s="340"/>
      <c r="D12" s="340"/>
      <c r="E12" s="340"/>
      <c r="F12" s="340"/>
      <c r="G12" s="340"/>
      <c r="H12" s="340"/>
      <c r="I12" s="340"/>
      <c r="J12" s="340"/>
      <c r="K12" s="340"/>
      <c r="L12" s="340"/>
      <c r="M12" s="340"/>
      <c r="N12" s="340"/>
      <c r="O12" s="340"/>
    </row>
    <row r="13" spans="1:15" ht="63" customHeight="1">
      <c r="A13" s="242"/>
      <c r="B13" s="341"/>
      <c r="C13" s="341"/>
      <c r="D13" s="341"/>
      <c r="E13" s="341"/>
      <c r="F13" s="341"/>
      <c r="G13" s="341"/>
      <c r="H13" s="341"/>
      <c r="I13" s="341"/>
      <c r="J13" s="341"/>
      <c r="K13" s="341"/>
      <c r="L13" s="341"/>
      <c r="M13" s="341"/>
      <c r="N13" s="341"/>
      <c r="O13" s="341"/>
    </row>
    <row r="14" spans="1:15" ht="12" customHeight="1">
      <c r="A14" s="242"/>
      <c r="B14" s="343"/>
      <c r="C14" s="343"/>
      <c r="D14" s="343"/>
      <c r="E14" s="343"/>
      <c r="F14" s="343"/>
      <c r="G14" s="343"/>
      <c r="H14" s="343"/>
      <c r="I14" s="343"/>
      <c r="J14" s="343"/>
      <c r="K14" s="343"/>
      <c r="L14" s="343"/>
      <c r="M14" s="343"/>
      <c r="N14" s="343"/>
      <c r="O14" s="343"/>
    </row>
    <row r="15" spans="1:15" s="241" customFormat="1" ht="15.6" customHeight="1">
      <c r="A15" s="243"/>
      <c r="B15" s="344" t="s">
        <v>359</v>
      </c>
      <c r="C15" s="344"/>
      <c r="D15" s="344"/>
      <c r="E15" s="344"/>
      <c r="F15" s="344"/>
      <c r="G15" s="344"/>
      <c r="H15" s="344"/>
      <c r="I15" s="344"/>
      <c r="J15" s="344"/>
      <c r="K15" s="344"/>
      <c r="L15" s="344"/>
      <c r="M15" s="344"/>
      <c r="N15" s="344"/>
      <c r="O15" s="344"/>
    </row>
    <row r="16" spans="1:15" s="241" customFormat="1" ht="15.6" customHeight="1">
      <c r="A16" s="244"/>
      <c r="B16" s="345" t="s">
        <v>360</v>
      </c>
      <c r="C16" s="345"/>
      <c r="D16" s="345"/>
      <c r="E16" s="345"/>
      <c r="F16" s="345"/>
      <c r="G16" s="345"/>
      <c r="H16" s="345"/>
      <c r="I16" s="345"/>
      <c r="J16" s="345"/>
      <c r="K16" s="345"/>
      <c r="L16" s="345"/>
      <c r="M16" s="345"/>
      <c r="N16" s="345"/>
      <c r="O16" s="345"/>
    </row>
    <row r="17" spans="1:15" s="241" customFormat="1" ht="12" customHeight="1">
      <c r="A17" s="244"/>
      <c r="B17" s="333"/>
      <c r="C17" s="333"/>
      <c r="D17" s="333"/>
      <c r="E17" s="333"/>
      <c r="F17" s="333"/>
      <c r="G17" s="333"/>
      <c r="H17" s="333"/>
      <c r="I17" s="333"/>
      <c r="J17" s="333"/>
      <c r="K17" s="333"/>
      <c r="L17" s="333"/>
      <c r="M17" s="333"/>
      <c r="N17" s="333"/>
      <c r="O17" s="333"/>
    </row>
    <row r="18" spans="1:15" ht="63" customHeight="1">
      <c r="A18" s="242"/>
      <c r="B18" s="341"/>
      <c r="C18" s="341"/>
      <c r="D18" s="341"/>
      <c r="E18" s="341"/>
      <c r="F18" s="341"/>
      <c r="G18" s="341"/>
      <c r="H18" s="341"/>
      <c r="I18" s="341"/>
      <c r="J18" s="341"/>
      <c r="K18" s="341"/>
      <c r="L18" s="341"/>
      <c r="M18" s="341"/>
      <c r="N18" s="341"/>
      <c r="O18" s="341"/>
    </row>
    <row r="19" spans="1:15" s="241" customFormat="1" ht="12" customHeight="1">
      <c r="A19" s="244"/>
      <c r="B19" s="333"/>
      <c r="C19" s="333"/>
      <c r="D19" s="333"/>
      <c r="E19" s="333"/>
      <c r="F19" s="333"/>
      <c r="G19" s="333"/>
      <c r="H19" s="333"/>
      <c r="I19" s="333"/>
      <c r="J19" s="333"/>
      <c r="K19" s="333"/>
      <c r="L19" s="333"/>
      <c r="M19" s="333"/>
      <c r="N19" s="333"/>
      <c r="O19" s="333"/>
    </row>
    <row r="20" spans="1:15" s="241" customFormat="1" ht="15.6" customHeight="1">
      <c r="A20" s="243"/>
      <c r="B20" s="346" t="s">
        <v>361</v>
      </c>
      <c r="C20" s="346"/>
      <c r="D20" s="346"/>
      <c r="E20" s="346"/>
      <c r="F20" s="346"/>
      <c r="G20" s="346"/>
      <c r="H20" s="346"/>
      <c r="I20" s="346"/>
      <c r="J20" s="346"/>
      <c r="K20" s="245" t="s">
        <v>362</v>
      </c>
      <c r="L20" s="246"/>
      <c r="M20" s="245" t="s">
        <v>363</v>
      </c>
      <c r="N20" s="246"/>
      <c r="O20" s="244"/>
    </row>
    <row r="21" spans="1:15" s="241" customFormat="1" ht="15.6" customHeight="1">
      <c r="A21" s="244"/>
      <c r="B21" s="347" t="s">
        <v>364</v>
      </c>
      <c r="C21" s="347"/>
      <c r="D21" s="347"/>
      <c r="E21" s="347"/>
      <c r="F21" s="347"/>
      <c r="G21" s="347"/>
      <c r="H21" s="347"/>
      <c r="I21" s="347"/>
      <c r="J21" s="347"/>
      <c r="K21" s="347"/>
      <c r="L21" s="347"/>
      <c r="M21" s="347"/>
      <c r="N21" s="347"/>
      <c r="O21" s="347"/>
    </row>
    <row r="22" spans="1:15" s="241" customFormat="1" ht="15.6" customHeight="1">
      <c r="A22" s="243"/>
      <c r="B22" s="332" t="s">
        <v>365</v>
      </c>
      <c r="C22" s="332"/>
      <c r="D22" s="332"/>
      <c r="E22" s="332"/>
      <c r="F22" s="332"/>
      <c r="G22" s="332"/>
      <c r="H22" s="332"/>
      <c r="I22" s="332"/>
      <c r="J22" s="332"/>
      <c r="K22" s="332"/>
      <c r="L22" s="332"/>
      <c r="M22" s="332"/>
      <c r="N22" s="332"/>
      <c r="O22" s="332"/>
    </row>
    <row r="23" spans="1:15" s="241" customFormat="1" ht="12" customHeight="1">
      <c r="A23" s="244"/>
      <c r="B23" s="333"/>
      <c r="C23" s="333"/>
      <c r="D23" s="333"/>
      <c r="E23" s="333"/>
      <c r="F23" s="333"/>
      <c r="G23" s="333"/>
      <c r="H23" s="333"/>
      <c r="I23" s="333"/>
      <c r="J23" s="333"/>
      <c r="K23" s="333"/>
      <c r="L23" s="333"/>
      <c r="M23" s="333"/>
      <c r="N23" s="333"/>
      <c r="O23" s="333"/>
    </row>
    <row r="24" spans="1:15" ht="78.599999999999994" customHeight="1">
      <c r="A24" s="242"/>
      <c r="B24" s="341"/>
      <c r="C24" s="341"/>
      <c r="D24" s="341"/>
      <c r="E24" s="341"/>
      <c r="F24" s="341"/>
      <c r="G24" s="341"/>
      <c r="H24" s="341"/>
      <c r="I24" s="341"/>
      <c r="J24" s="341"/>
      <c r="K24" s="341"/>
      <c r="L24" s="341"/>
      <c r="M24" s="341"/>
      <c r="N24" s="341"/>
      <c r="O24" s="341"/>
    </row>
    <row r="25" spans="1:15" ht="12" customHeight="1">
      <c r="A25" s="242"/>
      <c r="B25" s="342"/>
      <c r="C25" s="342"/>
      <c r="D25" s="342"/>
      <c r="E25" s="342"/>
      <c r="F25" s="342"/>
      <c r="G25" s="342"/>
      <c r="H25" s="342"/>
      <c r="I25" s="342"/>
      <c r="J25" s="342"/>
      <c r="K25" s="342"/>
      <c r="L25" s="342"/>
      <c r="M25" s="342"/>
      <c r="N25" s="342"/>
      <c r="O25" s="342"/>
    </row>
    <row r="26" spans="1:15" s="241" customFormat="1" ht="33" customHeight="1">
      <c r="A26" s="247" t="str">
        <f>"B."</f>
        <v>B.</v>
      </c>
      <c r="B26" s="348" t="s">
        <v>366</v>
      </c>
      <c r="C26" s="348"/>
      <c r="D26" s="348"/>
      <c r="E26" s="348"/>
      <c r="F26" s="348"/>
      <c r="G26" s="348"/>
      <c r="H26" s="348"/>
      <c r="I26" s="348"/>
      <c r="J26" s="348"/>
      <c r="K26" s="348"/>
      <c r="L26" s="348"/>
      <c r="M26" s="348"/>
      <c r="N26" s="348"/>
      <c r="O26" s="348"/>
    </row>
    <row r="27" spans="1:15" ht="12" customHeight="1">
      <c r="A27" s="242"/>
      <c r="B27" s="340"/>
      <c r="C27" s="340"/>
      <c r="D27" s="340"/>
      <c r="E27" s="340"/>
      <c r="F27" s="340"/>
      <c r="G27" s="340"/>
      <c r="H27" s="340"/>
      <c r="I27" s="340"/>
      <c r="J27" s="340"/>
      <c r="K27" s="340"/>
      <c r="L27" s="340"/>
      <c r="M27" s="340"/>
      <c r="N27" s="340"/>
      <c r="O27" s="340"/>
    </row>
    <row r="28" spans="1:15" ht="63" customHeight="1">
      <c r="A28" s="242"/>
      <c r="B28" s="341"/>
      <c r="C28" s="341"/>
      <c r="D28" s="341"/>
      <c r="E28" s="341"/>
      <c r="F28" s="341"/>
      <c r="G28" s="341"/>
      <c r="H28" s="341"/>
      <c r="I28" s="341"/>
      <c r="J28" s="341"/>
      <c r="K28" s="341"/>
      <c r="L28" s="341"/>
      <c r="M28" s="341"/>
      <c r="N28" s="341"/>
      <c r="O28" s="341"/>
    </row>
    <row r="29" spans="1:15" ht="12" customHeight="1">
      <c r="A29" s="242"/>
      <c r="B29" s="340"/>
      <c r="C29" s="340"/>
      <c r="D29" s="340"/>
      <c r="E29" s="340"/>
      <c r="F29" s="340"/>
      <c r="G29" s="340"/>
      <c r="H29" s="340"/>
      <c r="I29" s="340"/>
      <c r="J29" s="340"/>
      <c r="K29" s="340"/>
      <c r="L29" s="340"/>
      <c r="M29" s="340"/>
      <c r="N29" s="340"/>
      <c r="O29" s="340"/>
    </row>
    <row r="30" spans="1:15" s="241" customFormat="1" ht="63" customHeight="1">
      <c r="A30" s="247" t="str">
        <f>"C."</f>
        <v>C.</v>
      </c>
      <c r="B30" s="348" t="s">
        <v>367</v>
      </c>
      <c r="C30" s="348"/>
      <c r="D30" s="348"/>
      <c r="E30" s="348"/>
      <c r="F30" s="348"/>
      <c r="G30" s="348"/>
      <c r="H30" s="348"/>
      <c r="I30" s="348"/>
      <c r="J30" s="348"/>
      <c r="K30" s="348"/>
      <c r="L30" s="348"/>
      <c r="M30" s="348"/>
      <c r="N30" s="348"/>
      <c r="O30" s="348"/>
    </row>
    <row r="31" spans="1:15" ht="12" customHeight="1">
      <c r="A31" s="242"/>
      <c r="B31" s="340"/>
      <c r="C31" s="340"/>
      <c r="D31" s="340"/>
      <c r="E31" s="340"/>
      <c r="F31" s="340"/>
      <c r="G31" s="340"/>
      <c r="H31" s="340"/>
      <c r="I31" s="340"/>
      <c r="J31" s="340"/>
      <c r="K31" s="340"/>
      <c r="L31" s="340"/>
      <c r="M31" s="340"/>
      <c r="N31" s="340"/>
      <c r="O31" s="340"/>
    </row>
    <row r="32" spans="1:15" ht="63" customHeight="1">
      <c r="A32" s="242"/>
      <c r="B32" s="341"/>
      <c r="C32" s="341"/>
      <c r="D32" s="341"/>
      <c r="E32" s="341"/>
      <c r="F32" s="341"/>
      <c r="G32" s="341"/>
      <c r="H32" s="341"/>
      <c r="I32" s="341"/>
      <c r="J32" s="341"/>
      <c r="K32" s="341"/>
      <c r="L32" s="341"/>
      <c r="M32" s="341"/>
      <c r="N32" s="341"/>
      <c r="O32" s="341"/>
    </row>
    <row r="35" ht="12" customHeight="1"/>
  </sheetData>
  <mergeCells count="33">
    <mergeCell ref="B30:O30"/>
    <mergeCell ref="B31:O31"/>
    <mergeCell ref="B32:O32"/>
    <mergeCell ref="B24:O24"/>
    <mergeCell ref="B25:O25"/>
    <mergeCell ref="B26:O26"/>
    <mergeCell ref="B27:O27"/>
    <mergeCell ref="B28:O28"/>
    <mergeCell ref="B29:O29"/>
    <mergeCell ref="B23:O23"/>
    <mergeCell ref="B12:O12"/>
    <mergeCell ref="B13:O13"/>
    <mergeCell ref="B14:O14"/>
    <mergeCell ref="B15:O15"/>
    <mergeCell ref="B16:O16"/>
    <mergeCell ref="B17:O17"/>
    <mergeCell ref="B18:O18"/>
    <mergeCell ref="B19:O19"/>
    <mergeCell ref="B20:J20"/>
    <mergeCell ref="B21:O21"/>
    <mergeCell ref="B22:O22"/>
    <mergeCell ref="B11:O11"/>
    <mergeCell ref="B1:O1"/>
    <mergeCell ref="B2:O2"/>
    <mergeCell ref="B3:O3"/>
    <mergeCell ref="B4:H4"/>
    <mergeCell ref="I4:O4"/>
    <mergeCell ref="B5:O5"/>
    <mergeCell ref="B6:O6"/>
    <mergeCell ref="B7:O7"/>
    <mergeCell ref="B8:O8"/>
    <mergeCell ref="B9:O9"/>
    <mergeCell ref="B10:O10"/>
  </mergeCells>
  <printOptions horizontalCentered="1"/>
  <pageMargins left="0.25" right="0.25" top="0.5" bottom="0.5" header="0.25" footer="0.25"/>
  <pageSetup scale="8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7D2AA-75BF-4C8B-B856-5AE4456A2C3F}">
  <dimension ref="A1:O26"/>
  <sheetViews>
    <sheetView zoomScaleNormal="100" workbookViewId="0">
      <selection activeCell="A2" sqref="A2:D2"/>
    </sheetView>
  </sheetViews>
  <sheetFormatPr defaultRowHeight="13.2"/>
  <cols>
    <col min="1" max="1" width="2.6640625" style="238" customWidth="1"/>
    <col min="2" max="4" width="8.88671875" style="238"/>
    <col min="5" max="5" width="7" style="238" customWidth="1"/>
    <col min="6" max="6" width="13.33203125" style="238" customWidth="1"/>
    <col min="7" max="10" width="8.88671875" style="238"/>
    <col min="11" max="11" width="18" style="238" customWidth="1"/>
    <col min="12" max="12" width="3.88671875" style="238" hidden="1" customWidth="1"/>
    <col min="13" max="15" width="9.109375" style="238" hidden="1" customWidth="1"/>
    <col min="16" max="16384" width="8.88671875" style="238"/>
  </cols>
  <sheetData>
    <row r="1" spans="1:15" ht="15.6" customHeight="1">
      <c r="B1" s="333" t="str">
        <f>IF('[1]Page 1, Agreement'!C5=0," ",'[1]Page 1, Agreement'!C5)</f>
        <v>Sample School District</v>
      </c>
      <c r="C1" s="333"/>
      <c r="D1" s="333"/>
      <c r="E1" s="333"/>
      <c r="F1" s="333"/>
      <c r="G1" s="333"/>
      <c r="H1" s="333"/>
      <c r="I1" s="333"/>
      <c r="J1" s="333"/>
      <c r="K1" s="333"/>
    </row>
    <row r="2" spans="1:15" ht="15.6" customHeight="1">
      <c r="B2" s="334" t="s">
        <v>282</v>
      </c>
      <c r="C2" s="334"/>
      <c r="D2" s="334"/>
      <c r="E2" s="334"/>
      <c r="F2" s="334"/>
      <c r="G2" s="334"/>
      <c r="H2" s="334"/>
      <c r="I2" s="334"/>
      <c r="J2" s="334"/>
      <c r="K2" s="334"/>
      <c r="L2" s="334"/>
      <c r="M2" s="334"/>
      <c r="N2" s="334"/>
      <c r="O2" s="334"/>
    </row>
    <row r="3" spans="1:15" ht="15.6" customHeight="1">
      <c r="B3" s="335" t="s">
        <v>368</v>
      </c>
      <c r="C3" s="335"/>
      <c r="D3" s="335"/>
      <c r="E3" s="335"/>
      <c r="F3" s="335"/>
      <c r="G3" s="335"/>
      <c r="H3" s="335"/>
      <c r="I3" s="335"/>
      <c r="J3" s="335"/>
      <c r="K3" s="335"/>
    </row>
    <row r="4" spans="1:15" ht="15.6" customHeight="1">
      <c r="B4" s="248"/>
      <c r="C4" s="248"/>
      <c r="D4" s="248"/>
      <c r="E4" s="248"/>
      <c r="F4" s="248"/>
      <c r="G4" s="248"/>
      <c r="H4" s="248"/>
      <c r="I4" s="248"/>
      <c r="J4" s="248"/>
      <c r="K4" s="248"/>
    </row>
    <row r="5" spans="1:15" s="241" customFormat="1" ht="15.6" customHeight="1">
      <c r="A5" s="249" t="str">
        <f>"D."</f>
        <v>D.</v>
      </c>
      <c r="B5" s="336" t="s">
        <v>369</v>
      </c>
      <c r="C5" s="336"/>
      <c r="D5" s="336"/>
      <c r="E5" s="336"/>
      <c r="F5" s="336"/>
      <c r="G5" s="336"/>
      <c r="H5" s="336"/>
      <c r="I5" s="336"/>
      <c r="J5" s="336"/>
      <c r="K5" s="336"/>
      <c r="L5" s="336"/>
      <c r="M5" s="336"/>
      <c r="N5" s="336"/>
      <c r="O5" s="336"/>
    </row>
    <row r="6" spans="1:15" s="241" customFormat="1" ht="12" customHeight="1">
      <c r="A6" s="249"/>
      <c r="B6" s="349"/>
      <c r="C6" s="349"/>
      <c r="D6" s="349"/>
      <c r="E6" s="349"/>
      <c r="F6" s="349"/>
      <c r="G6" s="349"/>
      <c r="H6" s="349"/>
      <c r="I6" s="349"/>
      <c r="J6" s="349"/>
      <c r="K6" s="349"/>
      <c r="L6" s="250"/>
      <c r="M6" s="250"/>
      <c r="N6" s="250"/>
      <c r="O6" s="250"/>
    </row>
    <row r="7" spans="1:15" ht="84.9" customHeight="1">
      <c r="A7" s="242"/>
      <c r="B7" s="341"/>
      <c r="C7" s="341"/>
      <c r="D7" s="341"/>
      <c r="E7" s="341"/>
      <c r="F7" s="341"/>
      <c r="G7" s="341"/>
      <c r="H7" s="341"/>
      <c r="I7" s="341"/>
      <c r="J7" s="341"/>
      <c r="K7" s="341"/>
      <c r="L7" s="341"/>
      <c r="M7" s="341"/>
      <c r="N7" s="341"/>
      <c r="O7" s="341"/>
    </row>
    <row r="8" spans="1:15" ht="12" customHeight="1">
      <c r="A8" s="242"/>
      <c r="B8" s="342"/>
      <c r="C8" s="342"/>
      <c r="D8" s="342"/>
      <c r="E8" s="342"/>
      <c r="F8" s="342"/>
      <c r="G8" s="342"/>
      <c r="H8" s="342"/>
      <c r="I8" s="342"/>
      <c r="J8" s="342"/>
      <c r="K8" s="342"/>
    </row>
    <row r="9" spans="1:15" s="241" customFormat="1" ht="33" customHeight="1">
      <c r="A9" s="251" t="s">
        <v>370</v>
      </c>
      <c r="B9" s="348" t="s">
        <v>371</v>
      </c>
      <c r="C9" s="348"/>
      <c r="D9" s="348"/>
      <c r="E9" s="348"/>
      <c r="F9" s="348"/>
      <c r="G9" s="348"/>
      <c r="H9" s="348"/>
      <c r="I9" s="348"/>
      <c r="J9" s="348"/>
      <c r="K9" s="348"/>
    </row>
    <row r="10" spans="1:15" ht="12" customHeight="1">
      <c r="A10" s="242"/>
      <c r="B10" s="340"/>
      <c r="C10" s="340"/>
      <c r="D10" s="340"/>
      <c r="E10" s="340"/>
      <c r="F10" s="340"/>
      <c r="G10" s="340"/>
      <c r="H10" s="340"/>
      <c r="I10" s="340"/>
      <c r="J10" s="340"/>
      <c r="K10" s="340"/>
    </row>
    <row r="11" spans="1:15" ht="84.9" customHeight="1">
      <c r="A11" s="242"/>
      <c r="B11" s="341"/>
      <c r="C11" s="341"/>
      <c r="D11" s="341"/>
      <c r="E11" s="341"/>
      <c r="F11" s="341"/>
      <c r="G11" s="341"/>
      <c r="H11" s="341"/>
      <c r="I11" s="341"/>
      <c r="J11" s="341"/>
      <c r="K11" s="341"/>
    </row>
    <row r="12" spans="1:15" ht="12" customHeight="1">
      <c r="A12" s="242"/>
      <c r="B12" s="343"/>
      <c r="C12" s="343"/>
      <c r="D12" s="343"/>
      <c r="E12" s="343"/>
      <c r="F12" s="343"/>
      <c r="G12" s="343"/>
      <c r="H12" s="343"/>
      <c r="I12" s="343"/>
      <c r="J12" s="343"/>
      <c r="K12" s="343"/>
    </row>
    <row r="13" spans="1:15" s="241" customFormat="1" ht="15.6" customHeight="1">
      <c r="A13" s="249" t="s">
        <v>372</v>
      </c>
      <c r="B13" s="336" t="s">
        <v>373</v>
      </c>
      <c r="C13" s="336"/>
      <c r="D13" s="336"/>
      <c r="E13" s="336"/>
      <c r="F13" s="336"/>
      <c r="G13" s="336"/>
      <c r="H13" s="336"/>
      <c r="I13" s="336"/>
      <c r="J13" s="336"/>
      <c r="K13" s="336"/>
    </row>
    <row r="14" spans="1:15" s="241" customFormat="1" ht="15.6" customHeight="1">
      <c r="A14" s="244"/>
      <c r="B14" s="347" t="s">
        <v>374</v>
      </c>
      <c r="C14" s="347"/>
      <c r="D14" s="347"/>
      <c r="E14" s="347"/>
      <c r="F14" s="347"/>
      <c r="G14" s="347"/>
      <c r="H14" s="347"/>
      <c r="I14" s="347"/>
      <c r="J14" s="347"/>
      <c r="K14" s="347"/>
    </row>
    <row r="15" spans="1:15" ht="12" customHeight="1">
      <c r="A15" s="242"/>
      <c r="B15" s="340"/>
      <c r="C15" s="340"/>
      <c r="D15" s="340"/>
      <c r="E15" s="340"/>
      <c r="F15" s="340"/>
      <c r="G15" s="340"/>
      <c r="H15" s="340"/>
      <c r="I15" s="340"/>
      <c r="J15" s="340"/>
      <c r="K15" s="340"/>
    </row>
    <row r="16" spans="1:15" ht="84.9" customHeight="1">
      <c r="A16" s="242"/>
      <c r="B16" s="341"/>
      <c r="C16" s="341"/>
      <c r="D16" s="341"/>
      <c r="E16" s="341"/>
      <c r="F16" s="341"/>
      <c r="G16" s="341"/>
      <c r="H16" s="341"/>
      <c r="I16" s="341"/>
      <c r="J16" s="341"/>
      <c r="K16" s="341"/>
    </row>
    <row r="17" spans="1:11" ht="12" customHeight="1">
      <c r="A17" s="242"/>
      <c r="B17" s="342"/>
      <c r="C17" s="342"/>
      <c r="D17" s="342"/>
      <c r="E17" s="342"/>
      <c r="F17" s="342"/>
      <c r="G17" s="342"/>
      <c r="H17" s="342"/>
      <c r="I17" s="342"/>
      <c r="J17" s="342"/>
      <c r="K17" s="342"/>
    </row>
    <row r="18" spans="1:11" s="241" customFormat="1" ht="15.6" customHeight="1">
      <c r="A18" s="252"/>
      <c r="B18" s="347" t="s">
        <v>375</v>
      </c>
      <c r="C18" s="336"/>
      <c r="D18" s="336"/>
      <c r="E18" s="336"/>
      <c r="F18" s="336"/>
      <c r="G18" s="336"/>
      <c r="H18" s="336"/>
      <c r="I18" s="336"/>
      <c r="J18" s="336"/>
      <c r="K18" s="336"/>
    </row>
    <row r="19" spans="1:11" s="241" customFormat="1" ht="15.6" customHeight="1">
      <c r="A19" s="244"/>
      <c r="B19" s="347" t="s">
        <v>376</v>
      </c>
      <c r="C19" s="347"/>
      <c r="D19" s="347"/>
      <c r="E19" s="347"/>
      <c r="F19" s="347"/>
      <c r="G19" s="347"/>
      <c r="H19" s="347"/>
      <c r="I19" s="347"/>
      <c r="J19" s="347"/>
      <c r="K19" s="347"/>
    </row>
    <row r="20" spans="1:11" ht="12" customHeight="1">
      <c r="A20" s="242"/>
      <c r="B20" s="340"/>
      <c r="C20" s="340"/>
      <c r="D20" s="340"/>
      <c r="E20" s="340"/>
      <c r="F20" s="340"/>
      <c r="G20" s="340"/>
      <c r="H20" s="340"/>
      <c r="I20" s="340"/>
      <c r="J20" s="340"/>
      <c r="K20" s="340"/>
    </row>
    <row r="21" spans="1:11" ht="84.9" customHeight="1">
      <c r="A21" s="242"/>
      <c r="B21" s="341"/>
      <c r="C21" s="341"/>
      <c r="D21" s="341"/>
      <c r="E21" s="341"/>
      <c r="F21" s="341"/>
      <c r="G21" s="341"/>
      <c r="H21" s="341"/>
      <c r="I21" s="341"/>
      <c r="J21" s="341"/>
      <c r="K21" s="341"/>
    </row>
    <row r="22" spans="1:11" ht="12" customHeight="1">
      <c r="A22" s="242"/>
      <c r="B22" s="340"/>
      <c r="C22" s="340"/>
      <c r="D22" s="340"/>
      <c r="E22" s="340"/>
      <c r="F22" s="340"/>
      <c r="G22" s="340"/>
      <c r="H22" s="340"/>
      <c r="I22" s="340"/>
      <c r="J22" s="340"/>
      <c r="K22" s="340"/>
    </row>
    <row r="23" spans="1:11" s="241" customFormat="1" ht="15.6" customHeight="1">
      <c r="A23" s="252"/>
      <c r="B23" s="347" t="s">
        <v>377</v>
      </c>
      <c r="C23" s="336"/>
      <c r="D23" s="336"/>
      <c r="E23" s="336"/>
      <c r="F23" s="336"/>
      <c r="G23" s="336"/>
      <c r="H23" s="336"/>
      <c r="I23" s="336"/>
      <c r="J23" s="336"/>
      <c r="K23" s="336"/>
    </row>
    <row r="24" spans="1:11" s="241" customFormat="1" ht="15.6" customHeight="1">
      <c r="A24" s="244"/>
      <c r="B24" s="336" t="s">
        <v>378</v>
      </c>
      <c r="C24" s="336"/>
      <c r="D24" s="336"/>
      <c r="E24" s="336"/>
      <c r="F24" s="336"/>
      <c r="G24" s="336"/>
      <c r="H24" s="336"/>
      <c r="I24" s="336"/>
      <c r="J24" s="336"/>
      <c r="K24" s="336"/>
    </row>
    <row r="25" spans="1:11" s="241" customFormat="1" ht="12" customHeight="1">
      <c r="A25" s="244"/>
      <c r="B25" s="347"/>
      <c r="C25" s="347"/>
      <c r="D25" s="347"/>
      <c r="E25" s="347"/>
      <c r="F25" s="347"/>
      <c r="G25" s="347"/>
      <c r="H25" s="347"/>
      <c r="I25" s="347"/>
      <c r="J25" s="347"/>
      <c r="K25" s="347"/>
    </row>
    <row r="26" spans="1:11" ht="84.9" customHeight="1">
      <c r="A26" s="242"/>
      <c r="B26" s="341"/>
      <c r="C26" s="341"/>
      <c r="D26" s="341"/>
      <c r="E26" s="341"/>
      <c r="F26" s="341"/>
      <c r="G26" s="341"/>
      <c r="H26" s="341"/>
      <c r="I26" s="341"/>
      <c r="J26" s="341"/>
      <c r="K26" s="341"/>
    </row>
  </sheetData>
  <sheetProtection selectLockedCells="1"/>
  <mergeCells count="25">
    <mergeCell ref="B26:K26"/>
    <mergeCell ref="B20:K20"/>
    <mergeCell ref="B21:K21"/>
    <mergeCell ref="B22:K22"/>
    <mergeCell ref="B23:K23"/>
    <mergeCell ref="B24:K24"/>
    <mergeCell ref="B25:K25"/>
    <mergeCell ref="B19:K19"/>
    <mergeCell ref="B8:K8"/>
    <mergeCell ref="B9:K9"/>
    <mergeCell ref="B10:K10"/>
    <mergeCell ref="B11:K11"/>
    <mergeCell ref="B12:K12"/>
    <mergeCell ref="B13:K13"/>
    <mergeCell ref="B14:K14"/>
    <mergeCell ref="B15:K15"/>
    <mergeCell ref="B16:K16"/>
    <mergeCell ref="B17:K17"/>
    <mergeCell ref="B18:K18"/>
    <mergeCell ref="B7:O7"/>
    <mergeCell ref="B1:K1"/>
    <mergeCell ref="B2:O2"/>
    <mergeCell ref="B3:K3"/>
    <mergeCell ref="B5:O5"/>
    <mergeCell ref="B6:K6"/>
  </mergeCells>
  <printOptions horizontalCentered="1"/>
  <pageMargins left="0.25" right="0.25" top="0.5" bottom="0.5" header="0.25" footer="0.25"/>
  <pageSetup scale="8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G43"/>
  <sheetViews>
    <sheetView zoomScaleNormal="100" workbookViewId="0">
      <selection activeCell="A2" sqref="A2:D2"/>
    </sheetView>
  </sheetViews>
  <sheetFormatPr defaultColWidth="9.109375" defaultRowHeight="13.2"/>
  <cols>
    <col min="1" max="1" width="34.6640625" customWidth="1"/>
    <col min="2" max="2" width="9.33203125" style="1" customWidth="1"/>
    <col min="3" max="6" width="14.6640625" customWidth="1"/>
  </cols>
  <sheetData>
    <row r="1" spans="1:7" ht="15.6">
      <c r="A1" s="259" t="str">
        <f>IF('Page 1, Agreement'!C5=0," ",'Page 1, Agreement'!C5)</f>
        <v>Sample School District</v>
      </c>
      <c r="B1" s="259"/>
      <c r="C1" s="259"/>
      <c r="D1" s="259"/>
      <c r="E1" s="259"/>
      <c r="F1" s="259"/>
    </row>
    <row r="2" spans="1:7">
      <c r="B2" s="229"/>
      <c r="C2" s="229" t="s">
        <v>282</v>
      </c>
      <c r="D2" s="229"/>
      <c r="E2" s="229"/>
      <c r="F2" s="229"/>
      <c r="G2" s="229"/>
    </row>
    <row r="3" spans="1:7">
      <c r="A3" s="359" t="s">
        <v>318</v>
      </c>
      <c r="B3" s="359"/>
      <c r="C3" s="359"/>
      <c r="D3" s="359"/>
      <c r="E3" s="359"/>
      <c r="F3" s="359"/>
    </row>
    <row r="4" spans="1:7" ht="15.6">
      <c r="A4" s="257" t="s">
        <v>125</v>
      </c>
      <c r="B4" s="257"/>
      <c r="C4" s="257"/>
      <c r="D4" s="257"/>
      <c r="E4" s="257"/>
      <c r="F4" s="257"/>
    </row>
    <row r="5" spans="1:7" ht="15" customHeight="1">
      <c r="A5" s="261"/>
      <c r="B5" s="261"/>
      <c r="C5" s="261"/>
      <c r="D5" s="261"/>
      <c r="E5" s="261"/>
      <c r="F5" s="261"/>
    </row>
    <row r="6" spans="1:7" ht="15.6">
      <c r="A6" s="362"/>
      <c r="B6" s="362"/>
      <c r="C6" s="261" t="s">
        <v>73</v>
      </c>
      <c r="D6" s="261"/>
      <c r="E6" s="261"/>
      <c r="F6" s="261"/>
    </row>
    <row r="7" spans="1:7" ht="16.2" thickBot="1">
      <c r="A7" s="361" t="s">
        <v>82</v>
      </c>
      <c r="B7" s="361"/>
      <c r="C7" s="360" t="str">
        <f>IF('Page 1, Agreement'!C6=0," ",'Page 1, Agreement'!C6)</f>
        <v xml:space="preserve"> </v>
      </c>
      <c r="D7" s="360"/>
      <c r="E7" s="360"/>
      <c r="F7" s="360"/>
    </row>
    <row r="8" spans="1:7" ht="13.8" thickTop="1">
      <c r="A8" s="350"/>
      <c r="B8" s="351"/>
      <c r="C8" s="21" t="s">
        <v>39</v>
      </c>
      <c r="D8" s="21" t="s">
        <v>40</v>
      </c>
      <c r="E8" s="21" t="s">
        <v>41</v>
      </c>
      <c r="F8" s="22" t="s">
        <v>42</v>
      </c>
    </row>
    <row r="9" spans="1:7" ht="62.1" customHeight="1">
      <c r="A9" s="158"/>
      <c r="B9" s="159" t="s">
        <v>187</v>
      </c>
      <c r="C9" s="58" t="s">
        <v>346</v>
      </c>
      <c r="D9" s="23" t="s">
        <v>140</v>
      </c>
      <c r="E9" s="23" t="s">
        <v>146</v>
      </c>
      <c r="F9" s="24" t="s">
        <v>144</v>
      </c>
    </row>
    <row r="10" spans="1:7" ht="15" customHeight="1">
      <c r="A10" s="352" t="s">
        <v>43</v>
      </c>
      <c r="B10" s="353"/>
      <c r="C10" s="61"/>
      <c r="D10" s="61"/>
      <c r="E10" s="61"/>
      <c r="F10" s="62"/>
    </row>
    <row r="11" spans="1:7" ht="20.100000000000001" customHeight="1">
      <c r="A11" s="200" t="s">
        <v>241</v>
      </c>
      <c r="B11" s="217" t="s">
        <v>157</v>
      </c>
      <c r="C11" s="19"/>
      <c r="D11" s="73"/>
      <c r="E11" s="19">
        <v>0</v>
      </c>
      <c r="F11" s="25">
        <f>C11+E11</f>
        <v>0</v>
      </c>
    </row>
    <row r="12" spans="1:7" ht="20.100000000000001" customHeight="1">
      <c r="A12" s="199" t="s">
        <v>174</v>
      </c>
      <c r="B12" s="216" t="s">
        <v>158</v>
      </c>
      <c r="C12" s="19"/>
      <c r="D12" s="149"/>
      <c r="E12" s="19">
        <v>0</v>
      </c>
      <c r="F12" s="25">
        <f>C12+E12</f>
        <v>0</v>
      </c>
    </row>
    <row r="13" spans="1:7" ht="20.100000000000001" customHeight="1">
      <c r="A13" s="199" t="s">
        <v>173</v>
      </c>
      <c r="B13" s="216" t="s">
        <v>159</v>
      </c>
      <c r="C13" s="19"/>
      <c r="D13" s="149"/>
      <c r="E13" s="19">
        <v>0</v>
      </c>
      <c r="F13" s="25">
        <f>C13+E13</f>
        <v>0</v>
      </c>
    </row>
    <row r="14" spans="1:7" ht="20.100000000000001" customHeight="1">
      <c r="A14" s="199" t="s">
        <v>175</v>
      </c>
      <c r="B14" s="216" t="s">
        <v>160</v>
      </c>
      <c r="C14" s="19"/>
      <c r="D14" s="149"/>
      <c r="E14" s="19">
        <v>0</v>
      </c>
      <c r="F14" s="25">
        <f>C14+E14</f>
        <v>0</v>
      </c>
    </row>
    <row r="15" spans="1:7" ht="20.100000000000001" customHeight="1">
      <c r="A15" s="355" t="s">
        <v>44</v>
      </c>
      <c r="B15" s="356"/>
      <c r="C15" s="28">
        <f>SUM(C11:C14)</f>
        <v>0</v>
      </c>
      <c r="D15" s="149"/>
      <c r="E15" s="28">
        <f>SUM(E11:E14)</f>
        <v>0</v>
      </c>
      <c r="F15" s="141">
        <f>SUM(F11:F14)</f>
        <v>0</v>
      </c>
    </row>
    <row r="16" spans="1:7" ht="15" customHeight="1">
      <c r="A16" s="352" t="s">
        <v>45</v>
      </c>
      <c r="B16" s="353"/>
      <c r="C16" s="63"/>
      <c r="D16" s="63"/>
      <c r="E16" s="63"/>
      <c r="F16" s="64"/>
    </row>
    <row r="17" spans="1:6" ht="20.100000000000001" customHeight="1">
      <c r="A17" s="200" t="s">
        <v>168</v>
      </c>
      <c r="B17" s="217" t="s">
        <v>161</v>
      </c>
      <c r="C17" s="19"/>
      <c r="D17" s="19"/>
      <c r="E17" s="19"/>
      <c r="F17" s="25">
        <f>C17+D17+E17</f>
        <v>0</v>
      </c>
    </row>
    <row r="18" spans="1:6" ht="20.100000000000001" customHeight="1">
      <c r="A18" s="199" t="s">
        <v>169</v>
      </c>
      <c r="B18" s="216" t="s">
        <v>162</v>
      </c>
      <c r="C18" s="20"/>
      <c r="D18" s="20"/>
      <c r="E18" s="20"/>
      <c r="F18" s="25">
        <f>C18+D18+E18</f>
        <v>0</v>
      </c>
    </row>
    <row r="19" spans="1:6" ht="20.100000000000001" customHeight="1">
      <c r="A19" s="199" t="s">
        <v>170</v>
      </c>
      <c r="B19" s="216" t="s">
        <v>163</v>
      </c>
      <c r="C19" s="20"/>
      <c r="D19" s="20"/>
      <c r="E19" s="20"/>
      <c r="F19" s="25">
        <f>C19+D19+E19</f>
        <v>0</v>
      </c>
    </row>
    <row r="20" spans="1:6" ht="20.100000000000001" customHeight="1">
      <c r="A20" s="199" t="s">
        <v>171</v>
      </c>
      <c r="B20" s="216" t="s">
        <v>164</v>
      </c>
      <c r="C20" s="20"/>
      <c r="D20" s="67"/>
      <c r="E20" s="20">
        <v>0</v>
      </c>
      <c r="F20" s="25">
        <f>C20+E20</f>
        <v>0</v>
      </c>
    </row>
    <row r="21" spans="1:6">
      <c r="A21" s="237" t="s">
        <v>269</v>
      </c>
      <c r="B21" s="216" t="s">
        <v>165</v>
      </c>
      <c r="C21" s="20"/>
      <c r="D21" s="67"/>
      <c r="E21" s="20">
        <v>0</v>
      </c>
      <c r="F21" s="25">
        <f>C21+E21</f>
        <v>0</v>
      </c>
    </row>
    <row r="22" spans="1:6" ht="20.100000000000001" customHeight="1">
      <c r="A22" s="199" t="s">
        <v>172</v>
      </c>
      <c r="B22" s="216" t="s">
        <v>166</v>
      </c>
      <c r="C22" s="20"/>
      <c r="D22" s="67"/>
      <c r="E22" s="20">
        <v>0</v>
      </c>
      <c r="F22" s="25">
        <f>C22+E22</f>
        <v>0</v>
      </c>
    </row>
    <row r="23" spans="1:6" ht="27" customHeight="1">
      <c r="A23" s="199" t="s">
        <v>280</v>
      </c>
      <c r="B23" s="201" t="s">
        <v>218</v>
      </c>
      <c r="C23" s="20"/>
      <c r="D23" s="67"/>
      <c r="E23" s="20">
        <v>0</v>
      </c>
      <c r="F23" s="25">
        <f>C23+E23</f>
        <v>0</v>
      </c>
    </row>
    <row r="24" spans="1:6" ht="20.100000000000001" customHeight="1">
      <c r="A24" s="199" t="s">
        <v>270</v>
      </c>
      <c r="B24" s="216" t="s">
        <v>167</v>
      </c>
      <c r="C24" s="20"/>
      <c r="D24" s="67"/>
      <c r="E24" s="20">
        <v>0</v>
      </c>
      <c r="F24" s="25">
        <f>C24+E24</f>
        <v>0</v>
      </c>
    </row>
    <row r="25" spans="1:6" ht="20.100000000000001" customHeight="1">
      <c r="A25" s="355" t="s">
        <v>46</v>
      </c>
      <c r="B25" s="356"/>
      <c r="C25" s="29">
        <f>SUM(C17:C24)</f>
        <v>0</v>
      </c>
      <c r="D25" s="29">
        <f>SUM(D17:D19)</f>
        <v>0</v>
      </c>
      <c r="E25" s="29">
        <f>SUM(E17:E24)</f>
        <v>0</v>
      </c>
      <c r="F25" s="26">
        <f>SUM(F17:F24)</f>
        <v>0</v>
      </c>
    </row>
    <row r="26" spans="1:6" ht="15" customHeight="1">
      <c r="A26" s="352" t="s">
        <v>101</v>
      </c>
      <c r="B26" s="353"/>
      <c r="C26" s="67"/>
      <c r="D26" s="67"/>
      <c r="E26" s="67"/>
      <c r="F26" s="110"/>
    </row>
    <row r="27" spans="1:6" ht="20.100000000000001" customHeight="1">
      <c r="A27" s="200" t="s">
        <v>181</v>
      </c>
      <c r="B27" s="217" t="s">
        <v>177</v>
      </c>
      <c r="C27" s="20"/>
      <c r="D27" s="20">
        <v>0</v>
      </c>
      <c r="E27" s="20">
        <v>0</v>
      </c>
      <c r="F27" s="26">
        <f>C27+D27+E27</f>
        <v>0</v>
      </c>
    </row>
    <row r="28" spans="1:6" ht="20.100000000000001" customHeight="1">
      <c r="A28" s="202" t="s">
        <v>180</v>
      </c>
      <c r="B28" s="216" t="s">
        <v>176</v>
      </c>
      <c r="C28" s="20"/>
      <c r="D28" s="20">
        <v>0</v>
      </c>
      <c r="E28" s="20">
        <v>0</v>
      </c>
      <c r="F28" s="26">
        <f>C28+D28+E28</f>
        <v>0</v>
      </c>
    </row>
    <row r="29" spans="1:6" ht="20.100000000000001" customHeight="1">
      <c r="A29" s="203" t="s">
        <v>179</v>
      </c>
      <c r="B29" s="216" t="s">
        <v>178</v>
      </c>
      <c r="C29" s="20"/>
      <c r="D29" s="20">
        <v>0</v>
      </c>
      <c r="E29" s="20">
        <v>0</v>
      </c>
      <c r="F29" s="26">
        <f>C29+D29+E29</f>
        <v>0</v>
      </c>
    </row>
    <row r="30" spans="1:6" ht="20.100000000000001" customHeight="1">
      <c r="A30" s="357" t="s">
        <v>136</v>
      </c>
      <c r="B30" s="358"/>
      <c r="C30" s="30">
        <f>C15-C25+C27-C28+C29</f>
        <v>0</v>
      </c>
      <c r="D30" s="30">
        <f>D15-D25+D27-D28+D29</f>
        <v>0</v>
      </c>
      <c r="E30" s="30">
        <f>E15-E25+E27-E28+E29</f>
        <v>0</v>
      </c>
      <c r="F30" s="27">
        <f>F15-F25+F27-F28+F29</f>
        <v>0</v>
      </c>
    </row>
    <row r="31" spans="1:6" ht="15" customHeight="1">
      <c r="A31" s="204"/>
      <c r="B31" s="205"/>
      <c r="C31" s="65"/>
      <c r="D31" s="65"/>
      <c r="E31" s="65"/>
      <c r="F31" s="66"/>
    </row>
    <row r="32" spans="1:6" ht="20.100000000000001" customHeight="1">
      <c r="A32" s="202" t="s">
        <v>185</v>
      </c>
      <c r="B32" s="216">
        <v>9791</v>
      </c>
      <c r="C32" s="20"/>
      <c r="D32" s="67"/>
      <c r="E32" s="67"/>
      <c r="F32" s="26">
        <f>C32</f>
        <v>0</v>
      </c>
    </row>
    <row r="33" spans="1:6" ht="20.100000000000001" customHeight="1">
      <c r="A33" s="202" t="s">
        <v>276</v>
      </c>
      <c r="B33" s="216" t="s">
        <v>182</v>
      </c>
      <c r="C33" s="20"/>
      <c r="D33" s="67"/>
      <c r="E33" s="67"/>
      <c r="F33" s="26">
        <f>C33</f>
        <v>0</v>
      </c>
    </row>
    <row r="34" spans="1:6" ht="20.100000000000001" customHeight="1">
      <c r="A34" s="355" t="s">
        <v>186</v>
      </c>
      <c r="B34" s="356"/>
      <c r="C34" s="29">
        <f>C30+C32+C33</f>
        <v>0</v>
      </c>
      <c r="D34" s="29">
        <f>D30</f>
        <v>0</v>
      </c>
      <c r="E34" s="29">
        <f>E30</f>
        <v>0</v>
      </c>
      <c r="F34" s="26">
        <f>F30+F32+F33</f>
        <v>0</v>
      </c>
    </row>
    <row r="35" spans="1:6" ht="15" customHeight="1">
      <c r="A35" s="352" t="s">
        <v>279</v>
      </c>
      <c r="B35" s="353"/>
      <c r="C35" s="65"/>
      <c r="D35" s="65"/>
      <c r="E35" s="65"/>
      <c r="F35" s="66"/>
    </row>
    <row r="36" spans="1:6" ht="20.100000000000001" customHeight="1">
      <c r="A36" s="206" t="s">
        <v>271</v>
      </c>
      <c r="B36" s="217" t="s">
        <v>206</v>
      </c>
      <c r="C36" s="20"/>
      <c r="D36" s="20">
        <v>0</v>
      </c>
      <c r="E36" s="20">
        <v>0</v>
      </c>
      <c r="F36" s="26">
        <f>C36+D36+E36</f>
        <v>0</v>
      </c>
    </row>
    <row r="37" spans="1:6" ht="20.100000000000001" customHeight="1">
      <c r="A37" s="202" t="s">
        <v>272</v>
      </c>
      <c r="B37" s="216">
        <v>9740</v>
      </c>
      <c r="C37" s="67"/>
      <c r="D37" s="67"/>
      <c r="E37" s="67"/>
      <c r="F37" s="110"/>
    </row>
    <row r="38" spans="1:6" ht="20.100000000000001" customHeight="1">
      <c r="A38" s="202" t="s">
        <v>273</v>
      </c>
      <c r="B38" s="216" t="s">
        <v>207</v>
      </c>
      <c r="C38" s="20"/>
      <c r="D38" s="20">
        <v>0</v>
      </c>
      <c r="E38" s="20">
        <v>0</v>
      </c>
      <c r="F38" s="26">
        <f>C38+D38+E38</f>
        <v>0</v>
      </c>
    </row>
    <row r="39" spans="1:6" ht="20.100000000000001" customHeight="1">
      <c r="A39" s="202" t="s">
        <v>274</v>
      </c>
      <c r="B39" s="216">
        <v>9780</v>
      </c>
      <c r="C39" s="20"/>
      <c r="D39" s="20">
        <v>0</v>
      </c>
      <c r="E39" s="20">
        <v>0</v>
      </c>
      <c r="F39" s="26">
        <f>C39+D39+E39</f>
        <v>0</v>
      </c>
    </row>
    <row r="40" spans="1:6" ht="20.100000000000001" customHeight="1">
      <c r="A40" s="202" t="s">
        <v>209</v>
      </c>
      <c r="B40" s="216">
        <v>9789</v>
      </c>
      <c r="C40" s="20"/>
      <c r="D40" s="20">
        <v>0</v>
      </c>
      <c r="E40" s="20">
        <v>0</v>
      </c>
      <c r="F40" s="26">
        <f>C40+D40+E40</f>
        <v>0</v>
      </c>
    </row>
    <row r="41" spans="1:6" ht="20.100000000000001" customHeight="1" thickBot="1">
      <c r="A41" s="207" t="s">
        <v>210</v>
      </c>
      <c r="B41" s="218">
        <v>9790</v>
      </c>
      <c r="C41" s="33">
        <f>C34-SUM(C36:C40)</f>
        <v>0</v>
      </c>
      <c r="D41" s="33">
        <f>D34-SUM(D36:D40)</f>
        <v>0</v>
      </c>
      <c r="E41" s="33">
        <f>E34-SUM(E36:E40)</f>
        <v>0</v>
      </c>
      <c r="F41" s="34">
        <f>F34-SUM(F36:F40)</f>
        <v>0</v>
      </c>
    </row>
    <row r="42" spans="1:6" ht="13.5" customHeight="1" thickTop="1">
      <c r="A42" s="17" t="s">
        <v>135</v>
      </c>
      <c r="B42" s="224"/>
      <c r="C42" s="354" t="s">
        <v>131</v>
      </c>
      <c r="D42" s="354"/>
      <c r="E42" s="354"/>
      <c r="F42" s="354"/>
    </row>
    <row r="43" spans="1:6" ht="17.399999999999999">
      <c r="A43" s="59"/>
      <c r="B43" s="157"/>
    </row>
  </sheetData>
  <mergeCells count="18">
    <mergeCell ref="A3:F3"/>
    <mergeCell ref="A1:F1"/>
    <mergeCell ref="A4:F4"/>
    <mergeCell ref="C7:F7"/>
    <mergeCell ref="C6:F6"/>
    <mergeCell ref="A5:F5"/>
    <mergeCell ref="A7:B7"/>
    <mergeCell ref="A6:B6"/>
    <mergeCell ref="A8:B8"/>
    <mergeCell ref="A10:B10"/>
    <mergeCell ref="A16:B16"/>
    <mergeCell ref="A26:B26"/>
    <mergeCell ref="C42:F42"/>
    <mergeCell ref="A34:B34"/>
    <mergeCell ref="A35:B35"/>
    <mergeCell ref="A15:B15"/>
    <mergeCell ref="A25:B25"/>
    <mergeCell ref="A30:B30"/>
  </mergeCells>
  <phoneticPr fontId="2" type="noConversion"/>
  <printOptions horizontalCentered="1"/>
  <pageMargins left="0.25" right="0.25" top="0.5" bottom="0.5" header="0.25" footer="0.25"/>
  <pageSetup scale="8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H43"/>
  <sheetViews>
    <sheetView zoomScaleNormal="100" workbookViewId="0">
      <selection activeCell="A2" sqref="A2:D2"/>
    </sheetView>
  </sheetViews>
  <sheetFormatPr defaultColWidth="9.109375" defaultRowHeight="13.2"/>
  <cols>
    <col min="1" max="1" width="34.6640625" customWidth="1"/>
    <col min="2" max="2" width="9.33203125" style="1" customWidth="1"/>
    <col min="3" max="6" width="14.6640625" customWidth="1"/>
  </cols>
  <sheetData>
    <row r="1" spans="1:8" ht="15.6">
      <c r="A1" s="259" t="str">
        <f>IF('Page 1, Agreement'!C5=0," ",'Page 1, Agreement'!C5)</f>
        <v>Sample School District</v>
      </c>
      <c r="B1" s="259"/>
      <c r="C1" s="259"/>
      <c r="D1" s="259"/>
      <c r="E1" s="259"/>
      <c r="F1" s="259"/>
    </row>
    <row r="2" spans="1:8">
      <c r="A2" s="363" t="s">
        <v>282</v>
      </c>
      <c r="B2" s="363"/>
      <c r="C2" s="363"/>
      <c r="D2" s="363"/>
      <c r="E2" s="363"/>
      <c r="F2" s="363"/>
      <c r="G2" s="363"/>
      <c r="H2" s="363"/>
    </row>
    <row r="3" spans="1:8">
      <c r="A3" s="359" t="s">
        <v>319</v>
      </c>
      <c r="B3" s="359"/>
      <c r="C3" s="359"/>
      <c r="D3" s="359"/>
      <c r="E3" s="359"/>
      <c r="F3" s="359"/>
    </row>
    <row r="4" spans="1:8" ht="15.6">
      <c r="A4" s="257" t="s">
        <v>125</v>
      </c>
      <c r="B4" s="257"/>
      <c r="C4" s="257"/>
      <c r="D4" s="257"/>
      <c r="E4" s="257"/>
      <c r="F4" s="257"/>
    </row>
    <row r="5" spans="1:8" ht="15.6">
      <c r="A5" s="261"/>
      <c r="B5" s="261"/>
      <c r="C5" s="261"/>
      <c r="D5" s="261"/>
      <c r="E5" s="261"/>
      <c r="F5" s="261"/>
    </row>
    <row r="6" spans="1:8" ht="15.6">
      <c r="A6" s="261"/>
      <c r="B6" s="261"/>
      <c r="C6" s="261" t="s">
        <v>77</v>
      </c>
      <c r="D6" s="261"/>
      <c r="E6" s="261"/>
      <c r="F6" s="261"/>
    </row>
    <row r="7" spans="1:8" ht="16.2" thickBot="1">
      <c r="A7" s="361" t="s">
        <v>82</v>
      </c>
      <c r="B7" s="361"/>
      <c r="C7" s="360" t="str">
        <f>IF('Page 1, Agreement'!C6=0," ",'Page 1, Agreement'!C6)</f>
        <v xml:space="preserve"> </v>
      </c>
      <c r="D7" s="360"/>
      <c r="E7" s="360"/>
      <c r="F7" s="360"/>
    </row>
    <row r="8" spans="1:8" ht="13.8" thickTop="1">
      <c r="A8" s="350"/>
      <c r="B8" s="351"/>
      <c r="C8" s="155" t="s">
        <v>39</v>
      </c>
      <c r="D8" s="21" t="s">
        <v>40</v>
      </c>
      <c r="E8" s="21" t="s">
        <v>41</v>
      </c>
      <c r="F8" s="22" t="s">
        <v>42</v>
      </c>
    </row>
    <row r="9" spans="1:8" ht="60">
      <c r="A9" s="158"/>
      <c r="B9" s="159" t="s">
        <v>187</v>
      </c>
      <c r="C9" s="156" t="str">
        <f>'Page 4a, Impact, Unrestr G.F.'!C9</f>
        <v xml:space="preserve">Latest Board-Approved Budget Before Settlement  (As of ____) </v>
      </c>
      <c r="D9" s="23" t="s">
        <v>140</v>
      </c>
      <c r="E9" s="23" t="s">
        <v>146</v>
      </c>
      <c r="F9" s="24" t="s">
        <v>144</v>
      </c>
    </row>
    <row r="10" spans="1:8" ht="20.100000000000001" customHeight="1">
      <c r="A10" s="352" t="s">
        <v>43</v>
      </c>
      <c r="B10" s="353"/>
      <c r="C10" s="61"/>
      <c r="D10" s="61"/>
      <c r="E10" s="61"/>
      <c r="F10" s="62"/>
    </row>
    <row r="11" spans="1:8" ht="20.100000000000001" customHeight="1">
      <c r="A11" s="200" t="s">
        <v>241</v>
      </c>
      <c r="B11" s="217" t="s">
        <v>157</v>
      </c>
      <c r="C11" s="19">
        <v>0</v>
      </c>
      <c r="D11" s="73"/>
      <c r="E11" s="19">
        <v>0</v>
      </c>
      <c r="F11" s="25">
        <f>C11+E11</f>
        <v>0</v>
      </c>
    </row>
    <row r="12" spans="1:8" ht="20.100000000000001" customHeight="1">
      <c r="A12" s="199" t="s">
        <v>174</v>
      </c>
      <c r="B12" s="216" t="s">
        <v>158</v>
      </c>
      <c r="C12" s="19">
        <v>0</v>
      </c>
      <c r="D12" s="149"/>
      <c r="E12" s="19">
        <v>0</v>
      </c>
      <c r="F12" s="25">
        <f>C12+E12</f>
        <v>0</v>
      </c>
    </row>
    <row r="13" spans="1:8" ht="20.100000000000001" customHeight="1">
      <c r="A13" s="199" t="s">
        <v>173</v>
      </c>
      <c r="B13" s="216" t="s">
        <v>159</v>
      </c>
      <c r="C13" s="19">
        <v>0</v>
      </c>
      <c r="D13" s="149"/>
      <c r="E13" s="19">
        <v>0</v>
      </c>
      <c r="F13" s="25">
        <f>C13+E13</f>
        <v>0</v>
      </c>
    </row>
    <row r="14" spans="1:8" ht="20.100000000000001" customHeight="1">
      <c r="A14" s="199" t="s">
        <v>175</v>
      </c>
      <c r="B14" s="216" t="s">
        <v>160</v>
      </c>
      <c r="C14" s="19">
        <v>0</v>
      </c>
      <c r="D14" s="149"/>
      <c r="E14" s="19">
        <v>0</v>
      </c>
      <c r="F14" s="25">
        <f>C14+E14</f>
        <v>0</v>
      </c>
    </row>
    <row r="15" spans="1:8" ht="15" customHeight="1">
      <c r="A15" s="355" t="s">
        <v>44</v>
      </c>
      <c r="B15" s="356"/>
      <c r="C15" s="28">
        <f>SUM(C11:C14)</f>
        <v>0</v>
      </c>
      <c r="D15" s="149"/>
      <c r="E15" s="28">
        <f>SUM(E11:E14)</f>
        <v>0</v>
      </c>
      <c r="F15" s="141">
        <f>SUM(F11:F14)</f>
        <v>0</v>
      </c>
    </row>
    <row r="16" spans="1:8" ht="20.100000000000001" customHeight="1">
      <c r="A16" s="208" t="s">
        <v>45</v>
      </c>
      <c r="B16" s="209"/>
      <c r="C16" s="63"/>
      <c r="D16" s="63"/>
      <c r="E16" s="63"/>
      <c r="F16" s="64"/>
    </row>
    <row r="17" spans="1:6" ht="20.100000000000001" customHeight="1">
      <c r="A17" s="200" t="s">
        <v>168</v>
      </c>
      <c r="B17" s="217" t="s">
        <v>161</v>
      </c>
      <c r="C17" s="19"/>
      <c r="D17" s="19">
        <v>0</v>
      </c>
      <c r="E17" s="19">
        <v>0</v>
      </c>
      <c r="F17" s="25">
        <f>C17+D17+E17</f>
        <v>0</v>
      </c>
    </row>
    <row r="18" spans="1:6" ht="20.100000000000001" customHeight="1">
      <c r="A18" s="199" t="s">
        <v>169</v>
      </c>
      <c r="B18" s="216" t="s">
        <v>162</v>
      </c>
      <c r="C18" s="20"/>
      <c r="D18" s="20">
        <v>0</v>
      </c>
      <c r="E18" s="20">
        <v>0</v>
      </c>
      <c r="F18" s="25">
        <f>C18+D18+E18</f>
        <v>0</v>
      </c>
    </row>
    <row r="19" spans="1:6" ht="20.100000000000001" customHeight="1">
      <c r="A19" s="199" t="s">
        <v>170</v>
      </c>
      <c r="B19" s="216" t="s">
        <v>163</v>
      </c>
      <c r="C19" s="20"/>
      <c r="D19" s="20">
        <v>0</v>
      </c>
      <c r="E19" s="20">
        <v>0</v>
      </c>
      <c r="F19" s="25">
        <f>C19+D19+E19</f>
        <v>0</v>
      </c>
    </row>
    <row r="20" spans="1:6" ht="20.100000000000001" customHeight="1">
      <c r="A20" s="199" t="s">
        <v>171</v>
      </c>
      <c r="B20" s="216" t="s">
        <v>164</v>
      </c>
      <c r="C20" s="20"/>
      <c r="D20" s="67"/>
      <c r="E20" s="20">
        <v>0</v>
      </c>
      <c r="F20" s="25">
        <f>C20+E20</f>
        <v>0</v>
      </c>
    </row>
    <row r="21" spans="1:6">
      <c r="A21" s="237" t="s">
        <v>269</v>
      </c>
      <c r="B21" s="216" t="s">
        <v>165</v>
      </c>
      <c r="C21" s="20"/>
      <c r="D21" s="67"/>
      <c r="E21" s="20">
        <v>0</v>
      </c>
      <c r="F21" s="25">
        <f>C21+E21</f>
        <v>0</v>
      </c>
    </row>
    <row r="22" spans="1:6" ht="27" customHeight="1">
      <c r="A22" s="199" t="s">
        <v>172</v>
      </c>
      <c r="B22" s="216" t="s">
        <v>166</v>
      </c>
      <c r="C22" s="20">
        <v>0</v>
      </c>
      <c r="D22" s="67"/>
      <c r="E22" s="20">
        <v>0</v>
      </c>
      <c r="F22" s="25">
        <f>C22+E22</f>
        <v>0</v>
      </c>
    </row>
    <row r="23" spans="1:6" ht="25.2">
      <c r="A23" s="199" t="s">
        <v>280</v>
      </c>
      <c r="B23" s="201" t="s">
        <v>218</v>
      </c>
      <c r="C23" s="20">
        <v>0</v>
      </c>
      <c r="D23" s="67"/>
      <c r="E23" s="20">
        <v>0</v>
      </c>
      <c r="F23" s="25">
        <f>C23+E23</f>
        <v>0</v>
      </c>
    </row>
    <row r="24" spans="1:6" ht="20.100000000000001" customHeight="1">
      <c r="A24" s="199" t="s">
        <v>275</v>
      </c>
      <c r="B24" s="216" t="s">
        <v>167</v>
      </c>
      <c r="C24" s="20">
        <v>0</v>
      </c>
      <c r="D24" s="67"/>
      <c r="E24" s="20">
        <v>0</v>
      </c>
      <c r="F24" s="25">
        <f>C24+E24</f>
        <v>0</v>
      </c>
    </row>
    <row r="25" spans="1:6" ht="15" customHeight="1">
      <c r="A25" s="355" t="s">
        <v>46</v>
      </c>
      <c r="B25" s="356"/>
      <c r="C25" s="29">
        <f>SUM(C17:C24)</f>
        <v>0</v>
      </c>
      <c r="D25" s="29">
        <f>SUM(D17:D19)</f>
        <v>0</v>
      </c>
      <c r="E25" s="29">
        <f>SUM(E17:E24)</f>
        <v>0</v>
      </c>
      <c r="F25" s="26">
        <f>SUM(F17:F24)</f>
        <v>0</v>
      </c>
    </row>
    <row r="26" spans="1:6" ht="20.100000000000001" customHeight="1">
      <c r="A26" s="352" t="s">
        <v>101</v>
      </c>
      <c r="B26" s="353"/>
      <c r="C26" s="67"/>
      <c r="D26" s="67"/>
      <c r="E26" s="67"/>
      <c r="F26" s="110"/>
    </row>
    <row r="27" spans="1:6" ht="20.100000000000001" customHeight="1">
      <c r="A27" s="200" t="s">
        <v>181</v>
      </c>
      <c r="B27" s="217" t="s">
        <v>177</v>
      </c>
      <c r="C27" s="20">
        <v>0</v>
      </c>
      <c r="D27" s="20">
        <v>0</v>
      </c>
      <c r="E27" s="20">
        <v>0</v>
      </c>
      <c r="F27" s="26">
        <f>C27+D27+E27</f>
        <v>0</v>
      </c>
    </row>
    <row r="28" spans="1:6" ht="20.100000000000001" customHeight="1">
      <c r="A28" s="202" t="s">
        <v>180</v>
      </c>
      <c r="B28" s="216" t="s">
        <v>176</v>
      </c>
      <c r="C28" s="20">
        <v>0</v>
      </c>
      <c r="D28" s="20">
        <v>0</v>
      </c>
      <c r="E28" s="20">
        <v>0</v>
      </c>
      <c r="F28" s="26">
        <f>C28+D28+E28</f>
        <v>0</v>
      </c>
    </row>
    <row r="29" spans="1:6" ht="20.100000000000001" customHeight="1">
      <c r="A29" s="202" t="s">
        <v>179</v>
      </c>
      <c r="B29" s="216" t="s">
        <v>178</v>
      </c>
      <c r="C29" s="20">
        <v>0</v>
      </c>
      <c r="D29" s="20">
        <v>0</v>
      </c>
      <c r="E29" s="20">
        <v>0</v>
      </c>
      <c r="F29" s="26">
        <f>C29+D29+E29</f>
        <v>0</v>
      </c>
    </row>
    <row r="30" spans="1:6" ht="15" customHeight="1">
      <c r="A30" s="355" t="s">
        <v>136</v>
      </c>
      <c r="B30" s="356"/>
      <c r="C30" s="30">
        <f>C15-C25+C27-C28+C29</f>
        <v>0</v>
      </c>
      <c r="D30" s="30">
        <f>D15-D25+D27-D28+D29</f>
        <v>0</v>
      </c>
      <c r="E30" s="30">
        <f>E15-E25+E27-E28+E29</f>
        <v>0</v>
      </c>
      <c r="F30" s="27">
        <f>F15-F25+F27-F28+F29</f>
        <v>0</v>
      </c>
    </row>
    <row r="31" spans="1:6" ht="20.100000000000001" customHeight="1">
      <c r="A31" s="204"/>
      <c r="B31" s="205"/>
      <c r="C31" s="65"/>
      <c r="D31" s="65"/>
      <c r="E31" s="65"/>
      <c r="F31" s="66"/>
    </row>
    <row r="32" spans="1:6" ht="20.100000000000001" customHeight="1">
      <c r="A32" s="202" t="s">
        <v>185</v>
      </c>
      <c r="B32" s="216">
        <v>9791</v>
      </c>
      <c r="C32" s="20">
        <v>0</v>
      </c>
      <c r="D32" s="67"/>
      <c r="E32" s="67"/>
      <c r="F32" s="26">
        <f>C32</f>
        <v>0</v>
      </c>
    </row>
    <row r="33" spans="1:6" ht="20.100000000000001" customHeight="1">
      <c r="A33" s="202" t="s">
        <v>276</v>
      </c>
      <c r="B33" s="216" t="s">
        <v>182</v>
      </c>
      <c r="C33" s="20">
        <v>0</v>
      </c>
      <c r="D33" s="67"/>
      <c r="E33" s="67"/>
      <c r="F33" s="26">
        <f>C33</f>
        <v>0</v>
      </c>
    </row>
    <row r="34" spans="1:6" ht="15" customHeight="1">
      <c r="A34" s="355" t="s">
        <v>186</v>
      </c>
      <c r="B34" s="356"/>
      <c r="C34" s="29">
        <f>C30+C32+C33</f>
        <v>0</v>
      </c>
      <c r="D34" s="29">
        <f>D30</f>
        <v>0</v>
      </c>
      <c r="E34" s="29">
        <f>E30</f>
        <v>0</v>
      </c>
      <c r="F34" s="26">
        <f>F30+F32+F33</f>
        <v>0</v>
      </c>
    </row>
    <row r="35" spans="1:6" ht="20.100000000000001" customHeight="1">
      <c r="A35" s="352" t="s">
        <v>279</v>
      </c>
      <c r="B35" s="353"/>
      <c r="C35" s="65"/>
      <c r="D35" s="65"/>
      <c r="E35" s="65"/>
      <c r="F35" s="66"/>
    </row>
    <row r="36" spans="1:6" ht="20.100000000000001" customHeight="1">
      <c r="A36" s="206" t="s">
        <v>271</v>
      </c>
      <c r="B36" s="217" t="s">
        <v>206</v>
      </c>
      <c r="C36" s="20">
        <v>0</v>
      </c>
      <c r="D36" s="20">
        <v>0</v>
      </c>
      <c r="E36" s="20">
        <v>0</v>
      </c>
      <c r="F36" s="26">
        <f>C36+D36+E36</f>
        <v>0</v>
      </c>
    </row>
    <row r="37" spans="1:6" ht="20.100000000000001" customHeight="1">
      <c r="A37" s="202" t="s">
        <v>277</v>
      </c>
      <c r="B37" s="216">
        <v>9740</v>
      </c>
      <c r="C37" s="20">
        <v>0</v>
      </c>
      <c r="D37" s="20">
        <v>0</v>
      </c>
      <c r="E37" s="20">
        <v>0</v>
      </c>
      <c r="F37" s="26">
        <f>C37+D37+E37</f>
        <v>0</v>
      </c>
    </row>
    <row r="38" spans="1:6" ht="20.100000000000001" customHeight="1">
      <c r="A38" s="202" t="s">
        <v>273</v>
      </c>
      <c r="B38" s="216" t="s">
        <v>207</v>
      </c>
      <c r="C38" s="67"/>
      <c r="D38" s="67"/>
      <c r="E38" s="67"/>
      <c r="F38" s="110"/>
    </row>
    <row r="39" spans="1:6" ht="20.100000000000001" customHeight="1">
      <c r="A39" s="202" t="s">
        <v>208</v>
      </c>
      <c r="B39" s="216">
        <v>9780</v>
      </c>
      <c r="C39" s="67"/>
      <c r="D39" s="67"/>
      <c r="E39" s="67"/>
      <c r="F39" s="110"/>
    </row>
    <row r="40" spans="1:6" ht="20.100000000000001" customHeight="1">
      <c r="A40" s="202" t="s">
        <v>209</v>
      </c>
      <c r="B40" s="216">
        <v>9789</v>
      </c>
      <c r="C40" s="20"/>
      <c r="D40" s="20">
        <v>0</v>
      </c>
      <c r="E40" s="20">
        <v>0</v>
      </c>
      <c r="F40" s="26">
        <f>C40+D40+E40</f>
        <v>0</v>
      </c>
    </row>
    <row r="41" spans="1:6" ht="13.8" thickBot="1">
      <c r="A41" s="207" t="s">
        <v>210</v>
      </c>
      <c r="B41" s="218">
        <v>9790</v>
      </c>
      <c r="C41" s="33">
        <f>C34-SUM(C36:C40)</f>
        <v>0</v>
      </c>
      <c r="D41" s="33">
        <f>D34-SUM(D36:D40)</f>
        <v>0</v>
      </c>
      <c r="E41" s="33">
        <f>E34-SUM(E36:E40)</f>
        <v>0</v>
      </c>
      <c r="F41" s="34">
        <f>F34-SUM(F36:F40)</f>
        <v>0</v>
      </c>
    </row>
    <row r="42" spans="1:6" ht="13.8" thickTop="1">
      <c r="A42" s="17" t="s">
        <v>135</v>
      </c>
      <c r="B42" s="224"/>
      <c r="C42" s="364" t="s">
        <v>131</v>
      </c>
      <c r="D42" s="364"/>
      <c r="E42" s="364"/>
      <c r="F42" s="364"/>
    </row>
    <row r="43" spans="1:6" ht="17.399999999999999">
      <c r="A43" s="59"/>
      <c r="B43" s="157"/>
    </row>
  </sheetData>
  <mergeCells count="18">
    <mergeCell ref="A8:B8"/>
    <mergeCell ref="A10:B10"/>
    <mergeCell ref="A26:B26"/>
    <mergeCell ref="C42:F42"/>
    <mergeCell ref="A34:B34"/>
    <mergeCell ref="A35:B35"/>
    <mergeCell ref="A15:B15"/>
    <mergeCell ref="A25:B25"/>
    <mergeCell ref="A30:B30"/>
    <mergeCell ref="A1:F1"/>
    <mergeCell ref="A3:F3"/>
    <mergeCell ref="A4:F4"/>
    <mergeCell ref="C7:F7"/>
    <mergeCell ref="A5:F5"/>
    <mergeCell ref="C6:F6"/>
    <mergeCell ref="A6:B6"/>
    <mergeCell ref="A7:B7"/>
    <mergeCell ref="A2:H2"/>
  </mergeCells>
  <phoneticPr fontId="2" type="noConversion"/>
  <printOptions horizontalCentered="1"/>
  <pageMargins left="0.25" right="0.25" top="0.5" bottom="0.5" header="0.25" footer="0.25"/>
  <pageSetup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F43"/>
  <sheetViews>
    <sheetView zoomScaleNormal="100" workbookViewId="0">
      <selection activeCell="A2" sqref="A2:D2"/>
    </sheetView>
  </sheetViews>
  <sheetFormatPr defaultColWidth="9.109375" defaultRowHeight="13.2"/>
  <cols>
    <col min="1" max="1" width="37" customWidth="1"/>
    <col min="2" max="2" width="9.33203125" style="1" customWidth="1"/>
    <col min="3" max="6" width="14.6640625" customWidth="1"/>
  </cols>
  <sheetData>
    <row r="1" spans="1:6" ht="15.6" customHeight="1">
      <c r="A1" s="259" t="str">
        <f>IF('Page 1, Agreement'!C5=0," ",'Page 1, Agreement'!C5)</f>
        <v>Sample School District</v>
      </c>
      <c r="B1" s="259"/>
      <c r="C1" s="259"/>
      <c r="D1" s="259"/>
      <c r="E1" s="259"/>
      <c r="F1" s="259"/>
    </row>
    <row r="2" spans="1:6" ht="15.6" customHeight="1">
      <c r="A2" s="363" t="s">
        <v>282</v>
      </c>
      <c r="B2" s="363"/>
      <c r="C2" s="363"/>
      <c r="D2" s="363"/>
      <c r="E2" s="363"/>
      <c r="F2" s="363"/>
    </row>
    <row r="3" spans="1:6" ht="15.6" customHeight="1">
      <c r="A3" s="359" t="s">
        <v>320</v>
      </c>
      <c r="B3" s="359"/>
      <c r="C3" s="359"/>
      <c r="D3" s="359"/>
      <c r="E3" s="359"/>
      <c r="F3" s="359"/>
    </row>
    <row r="4" spans="1:6" ht="15.6" customHeight="1">
      <c r="A4" s="257" t="s">
        <v>125</v>
      </c>
      <c r="B4" s="257"/>
      <c r="C4" s="257"/>
      <c r="D4" s="257"/>
      <c r="E4" s="257"/>
      <c r="F4" s="257"/>
    </row>
    <row r="5" spans="1:6" ht="15.6" customHeight="1">
      <c r="A5" s="261"/>
      <c r="B5" s="261"/>
      <c r="C5" s="261"/>
      <c r="D5" s="261"/>
      <c r="E5" s="261"/>
      <c r="F5" s="261"/>
    </row>
    <row r="6" spans="1:6" ht="15.6" customHeight="1">
      <c r="A6" s="261"/>
      <c r="B6" s="261"/>
      <c r="C6" s="261" t="s">
        <v>74</v>
      </c>
      <c r="D6" s="261"/>
      <c r="E6" s="261"/>
      <c r="F6" s="261"/>
    </row>
    <row r="7" spans="1:6" ht="15.6" customHeight="1" thickBot="1">
      <c r="A7" s="361" t="s">
        <v>82</v>
      </c>
      <c r="B7" s="361"/>
      <c r="C7" s="365" t="str">
        <f>IF('Page 1, Agreement'!C6=0," ",'Page 1, Agreement'!C6)</f>
        <v xml:space="preserve"> </v>
      </c>
      <c r="D7" s="365"/>
      <c r="E7" s="365"/>
      <c r="F7" s="365"/>
    </row>
    <row r="8" spans="1:6" ht="13.8" thickTop="1">
      <c r="A8" s="350"/>
      <c r="B8" s="351"/>
      <c r="C8" s="21" t="s">
        <v>39</v>
      </c>
      <c r="D8" s="21" t="s">
        <v>40</v>
      </c>
      <c r="E8" s="21" t="s">
        <v>41</v>
      </c>
      <c r="F8" s="22" t="s">
        <v>42</v>
      </c>
    </row>
    <row r="9" spans="1:6" ht="62.1" customHeight="1">
      <c r="A9" s="158"/>
      <c r="B9" s="159" t="s">
        <v>187</v>
      </c>
      <c r="C9" s="76" t="str">
        <f>'Page 4a, Impact, Unrestr G.F.'!C9</f>
        <v xml:space="preserve">Latest Board-Approved Budget Before Settlement  (As of ____) </v>
      </c>
      <c r="D9" s="23" t="s">
        <v>140</v>
      </c>
      <c r="E9" s="23" t="s">
        <v>146</v>
      </c>
      <c r="F9" s="24" t="s">
        <v>144</v>
      </c>
    </row>
    <row r="10" spans="1:6" ht="15" customHeight="1">
      <c r="A10" s="352" t="s">
        <v>43</v>
      </c>
      <c r="B10" s="353"/>
      <c r="C10" s="61"/>
      <c r="D10" s="61"/>
      <c r="E10" s="61"/>
      <c r="F10" s="62"/>
    </row>
    <row r="11" spans="1:6" ht="20.100000000000001" customHeight="1">
      <c r="A11" s="200" t="s">
        <v>241</v>
      </c>
      <c r="B11" s="217" t="s">
        <v>157</v>
      </c>
      <c r="C11" s="77">
        <f>'Page 4a, Impact, Unrestr G.F.'!C11+'Page 4b, Impact, Restr G.F.'!C11</f>
        <v>0</v>
      </c>
      <c r="D11" s="73"/>
      <c r="E11" s="77">
        <f>'Page 4a, Impact, Unrestr G.F.'!E11+'Page 4b, Impact, Restr G.F.'!E11</f>
        <v>0</v>
      </c>
      <c r="F11" s="25">
        <f>C11+E11</f>
        <v>0</v>
      </c>
    </row>
    <row r="12" spans="1:6" ht="20.100000000000001" customHeight="1">
      <c r="A12" s="199" t="s">
        <v>174</v>
      </c>
      <c r="B12" s="216" t="s">
        <v>158</v>
      </c>
      <c r="C12" s="77">
        <f>'Page 4a, Impact, Unrestr G.F.'!C12+'Page 4b, Impact, Restr G.F.'!C12</f>
        <v>0</v>
      </c>
      <c r="D12" s="149"/>
      <c r="E12" s="77">
        <f>'Page 4a, Impact, Unrestr G.F.'!E12+'Page 4b, Impact, Restr G.F.'!E12</f>
        <v>0</v>
      </c>
      <c r="F12" s="25">
        <f>C12+E12</f>
        <v>0</v>
      </c>
    </row>
    <row r="13" spans="1:6" ht="20.100000000000001" customHeight="1">
      <c r="A13" s="199" t="s">
        <v>173</v>
      </c>
      <c r="B13" s="216" t="s">
        <v>159</v>
      </c>
      <c r="C13" s="77">
        <f>'Page 4a, Impact, Unrestr G.F.'!C13+'Page 4b, Impact, Restr G.F.'!C13</f>
        <v>0</v>
      </c>
      <c r="D13" s="149"/>
      <c r="E13" s="77">
        <f>'Page 4a, Impact, Unrestr G.F.'!E13+'Page 4b, Impact, Restr G.F.'!E13</f>
        <v>0</v>
      </c>
      <c r="F13" s="25">
        <f>C13+E13</f>
        <v>0</v>
      </c>
    </row>
    <row r="14" spans="1:6" ht="20.100000000000001" customHeight="1">
      <c r="A14" s="199" t="s">
        <v>175</v>
      </c>
      <c r="B14" s="216" t="s">
        <v>160</v>
      </c>
      <c r="C14" s="77">
        <f>'Page 4a, Impact, Unrestr G.F.'!C14+'Page 4b, Impact, Restr G.F.'!C14</f>
        <v>0</v>
      </c>
      <c r="D14" s="149"/>
      <c r="E14" s="77">
        <f>'Page 4a, Impact, Unrestr G.F.'!E14+'Page 4b, Impact, Restr G.F.'!E14</f>
        <v>0</v>
      </c>
      <c r="F14" s="25">
        <f>C14+E14</f>
        <v>0</v>
      </c>
    </row>
    <row r="15" spans="1:6" ht="20.100000000000001" customHeight="1">
      <c r="A15" s="355" t="s">
        <v>44</v>
      </c>
      <c r="B15" s="356"/>
      <c r="C15" s="28">
        <f>SUM(C11:C14)</f>
        <v>0</v>
      </c>
      <c r="D15" s="149"/>
      <c r="E15" s="28">
        <f>SUM(E11:E14)</f>
        <v>0</v>
      </c>
      <c r="F15" s="141">
        <f>SUM(F11:F14)</f>
        <v>0</v>
      </c>
    </row>
    <row r="16" spans="1:6" ht="15" customHeight="1">
      <c r="A16" s="352" t="s">
        <v>45</v>
      </c>
      <c r="B16" s="353"/>
      <c r="C16" s="63"/>
      <c r="D16" s="63"/>
      <c r="E16" s="63"/>
      <c r="F16" s="64"/>
    </row>
    <row r="17" spans="1:6" ht="20.100000000000001" customHeight="1">
      <c r="A17" s="200" t="s">
        <v>184</v>
      </c>
      <c r="B17" s="217" t="s">
        <v>161</v>
      </c>
      <c r="C17" s="77">
        <f>'Page 4a, Impact, Unrestr G.F.'!C17+'Page 4b, Impact, Restr G.F.'!C17</f>
        <v>0</v>
      </c>
      <c r="D17" s="77">
        <f>'Page 4a, Impact, Unrestr G.F.'!D17+'Page 4b, Impact, Restr G.F.'!D17</f>
        <v>0</v>
      </c>
      <c r="E17" s="77">
        <f>'Page 4a, Impact, Unrestr G.F.'!E17+'Page 4b, Impact, Restr G.F.'!E17</f>
        <v>0</v>
      </c>
      <c r="F17" s="25">
        <f>C17+D17+E17</f>
        <v>0</v>
      </c>
    </row>
    <row r="18" spans="1:6" ht="20.100000000000001" customHeight="1">
      <c r="A18" s="199" t="s">
        <v>169</v>
      </c>
      <c r="B18" s="216" t="s">
        <v>162</v>
      </c>
      <c r="C18" s="77">
        <f>'Page 4a, Impact, Unrestr G.F.'!C18+'Page 4b, Impact, Restr G.F.'!C18</f>
        <v>0</v>
      </c>
      <c r="D18" s="77">
        <f>'Page 4a, Impact, Unrestr G.F.'!D18+'Page 4b, Impact, Restr G.F.'!D18</f>
        <v>0</v>
      </c>
      <c r="E18" s="77">
        <f>'Page 4a, Impact, Unrestr G.F.'!E18+'Page 4b, Impact, Restr G.F.'!E18</f>
        <v>0</v>
      </c>
      <c r="F18" s="25">
        <f>C18+D18+E18</f>
        <v>0</v>
      </c>
    </row>
    <row r="19" spans="1:6" ht="20.100000000000001" customHeight="1">
      <c r="A19" s="199" t="s">
        <v>170</v>
      </c>
      <c r="B19" s="216" t="s">
        <v>163</v>
      </c>
      <c r="C19" s="77">
        <f>'Page 4a, Impact, Unrestr G.F.'!C19+'Page 4b, Impact, Restr G.F.'!C19</f>
        <v>0</v>
      </c>
      <c r="D19" s="77">
        <f>'Page 4a, Impact, Unrestr G.F.'!D19+'Page 4b, Impact, Restr G.F.'!D19</f>
        <v>0</v>
      </c>
      <c r="E19" s="77">
        <f>'Page 4a, Impact, Unrestr G.F.'!E19+'Page 4b, Impact, Restr G.F.'!E19</f>
        <v>0</v>
      </c>
      <c r="F19" s="25">
        <f>C19+D19+E19</f>
        <v>0</v>
      </c>
    </row>
    <row r="20" spans="1:6" ht="20.100000000000001" customHeight="1">
      <c r="A20" s="199" t="s">
        <v>171</v>
      </c>
      <c r="B20" s="216" t="s">
        <v>164</v>
      </c>
      <c r="C20" s="77">
        <f>'Page 4a, Impact, Unrestr G.F.'!C20+'Page 4b, Impact, Restr G.F.'!C20</f>
        <v>0</v>
      </c>
      <c r="D20" s="73"/>
      <c r="E20" s="77">
        <f>'Page 4a, Impact, Unrestr G.F.'!E20+'Page 4b, Impact, Restr G.F.'!E20</f>
        <v>0</v>
      </c>
      <c r="F20" s="25">
        <f>C20+E20</f>
        <v>0</v>
      </c>
    </row>
    <row r="21" spans="1:6" ht="20.100000000000001" customHeight="1">
      <c r="A21" s="199" t="s">
        <v>269</v>
      </c>
      <c r="B21" s="216" t="s">
        <v>165</v>
      </c>
      <c r="C21" s="77">
        <f>'Page 4a, Impact, Unrestr G.F.'!C21+'Page 4b, Impact, Restr G.F.'!C21</f>
        <v>0</v>
      </c>
      <c r="D21" s="73"/>
      <c r="E21" s="77">
        <f>'Page 4a, Impact, Unrestr G.F.'!E21+'Page 4b, Impact, Restr G.F.'!E21</f>
        <v>0</v>
      </c>
      <c r="F21" s="25">
        <f>C21+E21</f>
        <v>0</v>
      </c>
    </row>
    <row r="22" spans="1:6" ht="20.100000000000001" customHeight="1">
      <c r="A22" s="199" t="s">
        <v>172</v>
      </c>
      <c r="B22" s="216" t="s">
        <v>166</v>
      </c>
      <c r="C22" s="77">
        <f>'Page 4a, Impact, Unrestr G.F.'!C22+'Page 4b, Impact, Restr G.F.'!C22</f>
        <v>0</v>
      </c>
      <c r="D22" s="73"/>
      <c r="E22" s="77">
        <f>'Page 4a, Impact, Unrestr G.F.'!E22+'Page 4b, Impact, Restr G.F.'!E22</f>
        <v>0</v>
      </c>
      <c r="F22" s="25">
        <f>C22+E22</f>
        <v>0</v>
      </c>
    </row>
    <row r="23" spans="1:6" ht="27" customHeight="1">
      <c r="A23" s="199" t="s">
        <v>280</v>
      </c>
      <c r="B23" s="201" t="s">
        <v>218</v>
      </c>
      <c r="C23" s="77">
        <f>'Page 4a, Impact, Unrestr G.F.'!C23+'Page 4b, Impact, Restr G.F.'!C23</f>
        <v>0</v>
      </c>
      <c r="D23" s="73"/>
      <c r="E23" s="77">
        <f>'Page 4a, Impact, Unrestr G.F.'!E23+'Page 4b, Impact, Restr G.F.'!E23</f>
        <v>0</v>
      </c>
      <c r="F23" s="25">
        <f>C23+E23</f>
        <v>0</v>
      </c>
    </row>
    <row r="24" spans="1:6" ht="20.100000000000001" customHeight="1">
      <c r="A24" s="199" t="s">
        <v>275</v>
      </c>
      <c r="B24" s="216" t="s">
        <v>167</v>
      </c>
      <c r="C24" s="77">
        <f>'Page 4a, Impact, Unrestr G.F.'!C24+'Page 4b, Impact, Restr G.F.'!C24</f>
        <v>0</v>
      </c>
      <c r="D24" s="73"/>
      <c r="E24" s="77">
        <f>'Page 4a, Impact, Unrestr G.F.'!E24+'Page 4b, Impact, Restr G.F.'!E24</f>
        <v>0</v>
      </c>
      <c r="F24" s="25">
        <f>C24+E24</f>
        <v>0</v>
      </c>
    </row>
    <row r="25" spans="1:6" ht="20.100000000000001" customHeight="1">
      <c r="A25" s="355" t="s">
        <v>46</v>
      </c>
      <c r="B25" s="356"/>
      <c r="C25" s="29">
        <f>SUM(C17:C24)</f>
        <v>0</v>
      </c>
      <c r="D25" s="29">
        <f>SUM(D17:D19)</f>
        <v>0</v>
      </c>
      <c r="E25" s="29">
        <f>SUM(E17:E24)</f>
        <v>0</v>
      </c>
      <c r="F25" s="26">
        <f>SUM(F17:F24)</f>
        <v>0</v>
      </c>
    </row>
    <row r="26" spans="1:6" ht="15" customHeight="1">
      <c r="A26" s="208" t="s">
        <v>101</v>
      </c>
      <c r="B26" s="210"/>
      <c r="C26" s="67"/>
      <c r="D26" s="67"/>
      <c r="E26" s="67"/>
      <c r="F26" s="110"/>
    </row>
    <row r="27" spans="1:6" ht="20.100000000000001" customHeight="1">
      <c r="A27" s="200" t="s">
        <v>183</v>
      </c>
      <c r="B27" s="217" t="s">
        <v>177</v>
      </c>
      <c r="C27" s="28">
        <f>'Page 4a, Impact, Unrestr G.F.'!C27+'Page 4b, Impact, Restr G.F.'!C27</f>
        <v>0</v>
      </c>
      <c r="D27" s="28">
        <f>'Page 4a, Impact, Unrestr G.F.'!D27+'Page 4b, Impact, Restr G.F.'!D27</f>
        <v>0</v>
      </c>
      <c r="E27" s="28">
        <f>'Page 4a, Impact, Unrestr G.F.'!E27+'Page 4b, Impact, Restr G.F.'!E27</f>
        <v>0</v>
      </c>
      <c r="F27" s="26">
        <f>C27+D27+E27</f>
        <v>0</v>
      </c>
    </row>
    <row r="28" spans="1:6" ht="20.100000000000001" customHeight="1">
      <c r="A28" s="202" t="s">
        <v>180</v>
      </c>
      <c r="B28" s="216" t="s">
        <v>176</v>
      </c>
      <c r="C28" s="28">
        <f>'Page 4a, Impact, Unrestr G.F.'!C28+'Page 4b, Impact, Restr G.F.'!C28</f>
        <v>0</v>
      </c>
      <c r="D28" s="28">
        <f>'Page 4a, Impact, Unrestr G.F.'!D28+'Page 4b, Impact, Restr G.F.'!D28</f>
        <v>0</v>
      </c>
      <c r="E28" s="28">
        <f>'Page 4a, Impact, Unrestr G.F.'!E28+'Page 4b, Impact, Restr G.F.'!E28</f>
        <v>0</v>
      </c>
      <c r="F28" s="26">
        <f>C28+D28+E28</f>
        <v>0</v>
      </c>
    </row>
    <row r="29" spans="1:6" ht="20.100000000000001" customHeight="1">
      <c r="A29" s="202" t="s">
        <v>179</v>
      </c>
      <c r="B29" s="216" t="s">
        <v>178</v>
      </c>
      <c r="C29" s="28">
        <f>'Page 4a, Impact, Unrestr G.F.'!C29+'Page 4b, Impact, Restr G.F.'!C29</f>
        <v>0</v>
      </c>
      <c r="D29" s="28">
        <f>'Page 4a, Impact, Unrestr G.F.'!D29+'Page 4b, Impact, Restr G.F.'!D29</f>
        <v>0</v>
      </c>
      <c r="E29" s="28">
        <f>'Page 4a, Impact, Unrestr G.F.'!E29+'Page 4b, Impact, Restr G.F.'!E29</f>
        <v>0</v>
      </c>
      <c r="F29" s="26">
        <f>C29+D29+E29</f>
        <v>0</v>
      </c>
    </row>
    <row r="30" spans="1:6" ht="20.100000000000001" customHeight="1">
      <c r="A30" s="355" t="s">
        <v>136</v>
      </c>
      <c r="B30" s="356"/>
      <c r="C30" s="30">
        <f>C15-C25+C27-C28+C29</f>
        <v>0</v>
      </c>
      <c r="D30" s="30">
        <f>D15-D25+D27-D28+D29</f>
        <v>0</v>
      </c>
      <c r="E30" s="30">
        <f>E15-E25+E27-E28+E29</f>
        <v>0</v>
      </c>
      <c r="F30" s="27">
        <f>F15-F25+F27-F28+F29</f>
        <v>0</v>
      </c>
    </row>
    <row r="31" spans="1:6" ht="15" customHeight="1">
      <c r="A31" s="204"/>
      <c r="B31" s="205"/>
      <c r="C31" s="65"/>
      <c r="D31" s="65"/>
      <c r="E31" s="65"/>
      <c r="F31" s="66"/>
    </row>
    <row r="32" spans="1:6" ht="20.100000000000001" customHeight="1">
      <c r="A32" s="202" t="s">
        <v>185</v>
      </c>
      <c r="B32" s="216">
        <v>9791</v>
      </c>
      <c r="C32" s="28">
        <f>'Page 4a, Impact, Unrestr G.F.'!C32+'Page 4b, Impact, Restr G.F.'!C32</f>
        <v>0</v>
      </c>
      <c r="D32" s="67"/>
      <c r="E32" s="67"/>
      <c r="F32" s="26">
        <f>C32</f>
        <v>0</v>
      </c>
    </row>
    <row r="33" spans="1:6" ht="20.100000000000001" customHeight="1">
      <c r="A33" s="202" t="s">
        <v>276</v>
      </c>
      <c r="B33" s="216" t="s">
        <v>182</v>
      </c>
      <c r="C33" s="28">
        <f>'Page 4a, Impact, Unrestr G.F.'!C33+'Page 4b, Impact, Restr G.F.'!C33</f>
        <v>0</v>
      </c>
      <c r="D33" s="67"/>
      <c r="E33" s="67"/>
      <c r="F33" s="26">
        <f>C33</f>
        <v>0</v>
      </c>
    </row>
    <row r="34" spans="1:6" ht="20.100000000000001" customHeight="1">
      <c r="A34" s="355" t="s">
        <v>186</v>
      </c>
      <c r="B34" s="356"/>
      <c r="C34" s="29">
        <f>C30+C32+C33</f>
        <v>0</v>
      </c>
      <c r="D34" s="29">
        <f>D30</f>
        <v>0</v>
      </c>
      <c r="E34" s="29">
        <f>E30</f>
        <v>0</v>
      </c>
      <c r="F34" s="26">
        <f>F30+F32+F33</f>
        <v>0</v>
      </c>
    </row>
    <row r="35" spans="1:6" ht="15" customHeight="1">
      <c r="A35" s="225" t="s">
        <v>279</v>
      </c>
      <c r="B35" s="211"/>
      <c r="C35" s="65"/>
      <c r="D35" s="65"/>
      <c r="E35" s="65"/>
      <c r="F35" s="66"/>
    </row>
    <row r="36" spans="1:6" ht="20.100000000000001" customHeight="1">
      <c r="A36" s="206" t="s">
        <v>271</v>
      </c>
      <c r="B36" s="217" t="s">
        <v>206</v>
      </c>
      <c r="C36" s="28">
        <f>'Page 4a, Impact, Unrestr G.F.'!C36+'Page 4b, Impact, Restr G.F.'!C36</f>
        <v>0</v>
      </c>
      <c r="D36" s="28">
        <f>'Page 4a, Impact, Unrestr G.F.'!D36+'Page 4b, Impact, Restr G.F.'!D36</f>
        <v>0</v>
      </c>
      <c r="E36" s="28">
        <f>'Page 4a, Impact, Unrestr G.F.'!E36+'Page 4b, Impact, Restr G.F.'!E36</f>
        <v>0</v>
      </c>
      <c r="F36" s="26">
        <f>C36+D36+E36</f>
        <v>0</v>
      </c>
    </row>
    <row r="37" spans="1:6" ht="20.100000000000001" customHeight="1">
      <c r="A37" s="202" t="s">
        <v>277</v>
      </c>
      <c r="B37" s="216">
        <v>9740</v>
      </c>
      <c r="C37" s="28">
        <f>'Page 4a, Impact, Unrestr G.F.'!C37+'Page 4b, Impact, Restr G.F.'!C37</f>
        <v>0</v>
      </c>
      <c r="D37" s="28">
        <f>'Page 4a, Impact, Unrestr G.F.'!D37+'Page 4b, Impact, Restr G.F.'!D37</f>
        <v>0</v>
      </c>
      <c r="E37" s="28">
        <f>'Page 4a, Impact, Unrestr G.F.'!E37+'Page 4b, Impact, Restr G.F.'!E37</f>
        <v>0</v>
      </c>
      <c r="F37" s="26">
        <f>C37+D37+E37</f>
        <v>0</v>
      </c>
    </row>
    <row r="38" spans="1:6" ht="20.100000000000001" customHeight="1">
      <c r="A38" s="202" t="s">
        <v>273</v>
      </c>
      <c r="B38" s="216" t="s">
        <v>207</v>
      </c>
      <c r="C38" s="28">
        <f>'Page 4a, Impact, Unrestr G.F.'!C38+'Page 4b, Impact, Restr G.F.'!C38</f>
        <v>0</v>
      </c>
      <c r="D38" s="28">
        <f>'Page 4a, Impact, Unrestr G.F.'!D38+'Page 4b, Impact, Restr G.F.'!D38</f>
        <v>0</v>
      </c>
      <c r="E38" s="28">
        <f>'Page 4a, Impact, Unrestr G.F.'!E38+'Page 4b, Impact, Restr G.F.'!E38</f>
        <v>0</v>
      </c>
      <c r="F38" s="26">
        <f>C38+D38+E38</f>
        <v>0</v>
      </c>
    </row>
    <row r="39" spans="1:6" ht="20.100000000000001" customHeight="1">
      <c r="A39" s="202" t="s">
        <v>274</v>
      </c>
      <c r="B39" s="216">
        <v>9780</v>
      </c>
      <c r="C39" s="28">
        <f>'Page 4a, Impact, Unrestr G.F.'!C39+'Page 4b, Impact, Restr G.F.'!C39</f>
        <v>0</v>
      </c>
      <c r="D39" s="28">
        <f>'Page 4a, Impact, Unrestr G.F.'!D39+'Page 4b, Impact, Restr G.F.'!D39</f>
        <v>0</v>
      </c>
      <c r="E39" s="28">
        <f>'Page 4a, Impact, Unrestr G.F.'!E39+'Page 4b, Impact, Restr G.F.'!E39</f>
        <v>0</v>
      </c>
      <c r="F39" s="26">
        <f>C39+D39+E39</f>
        <v>0</v>
      </c>
    </row>
    <row r="40" spans="1:6" ht="20.100000000000001" customHeight="1">
      <c r="A40" s="202" t="s">
        <v>209</v>
      </c>
      <c r="B40" s="216">
        <v>9789</v>
      </c>
      <c r="C40" s="28">
        <f>'Page 4a, Impact, Unrestr G.F.'!C40+'Page 4b, Impact, Restr G.F.'!C40</f>
        <v>0</v>
      </c>
      <c r="D40" s="28">
        <f>'Page 4a, Impact, Unrestr G.F.'!D40+'Page 4b, Impact, Restr G.F.'!D40</f>
        <v>0</v>
      </c>
      <c r="E40" s="28">
        <f>'Page 4a, Impact, Unrestr G.F.'!E40+'Page 4b, Impact, Restr G.F.'!E40</f>
        <v>0</v>
      </c>
      <c r="F40" s="26">
        <f>C40+D40+E40</f>
        <v>0</v>
      </c>
    </row>
    <row r="41" spans="1:6" ht="20.100000000000001" customHeight="1" thickBot="1">
      <c r="A41" s="207" t="s">
        <v>210</v>
      </c>
      <c r="B41" s="218">
        <v>9790</v>
      </c>
      <c r="C41" s="33">
        <f>C34-SUM(C36:C40)</f>
        <v>0</v>
      </c>
      <c r="D41" s="33">
        <f>D34-SUM(D36:D40)</f>
        <v>0</v>
      </c>
      <c r="E41" s="33">
        <f>E34-SUM(E36:E40)</f>
        <v>0</v>
      </c>
      <c r="F41" s="34">
        <f>F34-SUM(F36:F40)</f>
        <v>0</v>
      </c>
    </row>
    <row r="42" spans="1:6" ht="13.8" thickTop="1">
      <c r="A42" s="17" t="s">
        <v>135</v>
      </c>
      <c r="B42" s="224"/>
      <c r="C42" s="364" t="s">
        <v>263</v>
      </c>
      <c r="D42" s="364"/>
      <c r="E42" s="364"/>
      <c r="F42" s="364"/>
    </row>
    <row r="43" spans="1:6" ht="17.399999999999999">
      <c r="A43" s="59"/>
      <c r="B43" s="157"/>
      <c r="C43" s="130"/>
    </row>
  </sheetData>
  <mergeCells count="17">
    <mergeCell ref="A10:B10"/>
    <mergeCell ref="A16:B16"/>
    <mergeCell ref="A2:F2"/>
    <mergeCell ref="C42:F42"/>
    <mergeCell ref="A3:F3"/>
    <mergeCell ref="A15:B15"/>
    <mergeCell ref="A25:B25"/>
    <mergeCell ref="A34:B34"/>
    <mergeCell ref="A30:B30"/>
    <mergeCell ref="A8:B8"/>
    <mergeCell ref="A1:F1"/>
    <mergeCell ref="A4:F4"/>
    <mergeCell ref="C7:F7"/>
    <mergeCell ref="A5:F5"/>
    <mergeCell ref="C6:F6"/>
    <mergeCell ref="A7:B7"/>
    <mergeCell ref="A6:B6"/>
  </mergeCells>
  <phoneticPr fontId="2" type="noConversion"/>
  <printOptions horizontalCentered="1"/>
  <pageMargins left="0.2" right="0.2" top="0.5" bottom="0.75" header="0.25" footer="0.25"/>
  <pageSetup scale="91" orientation="portrait" r:id="rId1"/>
  <headerFooter alignWithMargins="0">
    <oddFooter>&amp;L&amp;"Times New Roman,Regular"Printed &amp;D at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F41"/>
  <sheetViews>
    <sheetView zoomScaleNormal="100" workbookViewId="0">
      <selection activeCell="A2" sqref="A2:D2"/>
    </sheetView>
  </sheetViews>
  <sheetFormatPr defaultColWidth="9.109375" defaultRowHeight="13.2"/>
  <cols>
    <col min="1" max="1" width="34.6640625" customWidth="1"/>
    <col min="2" max="2" width="9.33203125" style="1" customWidth="1"/>
    <col min="3" max="6" width="14.6640625" customWidth="1"/>
  </cols>
  <sheetData>
    <row r="1" spans="1:6" ht="15.6" customHeight="1">
      <c r="A1" s="259" t="str">
        <f>IF('Page 1, Agreement'!C5=0," ",'Page 1, Agreement'!C5)</f>
        <v>Sample School District</v>
      </c>
      <c r="B1" s="259"/>
      <c r="C1" s="259"/>
      <c r="D1" s="259"/>
      <c r="E1" s="259"/>
      <c r="F1" s="259"/>
    </row>
    <row r="2" spans="1:6" ht="15.6" customHeight="1">
      <c r="A2" s="363" t="s">
        <v>282</v>
      </c>
      <c r="B2" s="363"/>
      <c r="C2" s="363"/>
      <c r="D2" s="363"/>
      <c r="E2" s="363"/>
      <c r="F2" s="363"/>
    </row>
    <row r="3" spans="1:6" ht="15.6" customHeight="1">
      <c r="A3" s="359" t="s">
        <v>323</v>
      </c>
      <c r="B3" s="359"/>
      <c r="C3" s="359"/>
      <c r="D3" s="359"/>
      <c r="E3" s="359"/>
      <c r="F3" s="359"/>
    </row>
    <row r="4" spans="1:6" ht="15.6" customHeight="1">
      <c r="A4" s="257" t="s">
        <v>125</v>
      </c>
      <c r="B4" s="257"/>
      <c r="C4" s="257"/>
      <c r="D4" s="257"/>
      <c r="E4" s="257"/>
      <c r="F4" s="257"/>
    </row>
    <row r="5" spans="1:6" ht="15.6" customHeight="1">
      <c r="A5" s="261"/>
      <c r="B5" s="261"/>
      <c r="C5" s="261"/>
      <c r="D5" s="261"/>
      <c r="E5" s="261"/>
      <c r="F5" s="261"/>
    </row>
    <row r="6" spans="1:6" ht="15.6" customHeight="1">
      <c r="A6" s="261"/>
      <c r="B6" s="261"/>
      <c r="C6" s="261" t="s">
        <v>153</v>
      </c>
      <c r="D6" s="261"/>
      <c r="E6" s="261"/>
      <c r="F6" s="261"/>
    </row>
    <row r="7" spans="1:6" ht="15.6" customHeight="1" thickBot="1">
      <c r="A7" s="361" t="s">
        <v>82</v>
      </c>
      <c r="B7" s="361"/>
      <c r="C7" s="365" t="str">
        <f>IF('Page 1, Agreement'!C6=0," ",'Page 1, Agreement'!C6)</f>
        <v xml:space="preserve"> </v>
      </c>
      <c r="D7" s="365"/>
      <c r="E7" s="365"/>
      <c r="F7" s="365"/>
    </row>
    <row r="8" spans="1:6" ht="13.8" thickTop="1">
      <c r="A8" s="350"/>
      <c r="B8" s="351"/>
      <c r="C8" s="21" t="s">
        <v>39</v>
      </c>
      <c r="D8" s="21" t="s">
        <v>40</v>
      </c>
      <c r="E8" s="21" t="s">
        <v>41</v>
      </c>
      <c r="F8" s="22" t="s">
        <v>42</v>
      </c>
    </row>
    <row r="9" spans="1:6" ht="62.1" customHeight="1">
      <c r="A9" s="158"/>
      <c r="B9" s="159" t="s">
        <v>187</v>
      </c>
      <c r="C9" s="58" t="s">
        <v>189</v>
      </c>
      <c r="D9" s="23" t="s">
        <v>140</v>
      </c>
      <c r="E9" s="23" t="s">
        <v>146</v>
      </c>
      <c r="F9" s="24" t="s">
        <v>144</v>
      </c>
    </row>
    <row r="10" spans="1:6" ht="15" customHeight="1">
      <c r="A10" s="352" t="s">
        <v>43</v>
      </c>
      <c r="B10" s="353"/>
      <c r="C10" s="61"/>
      <c r="D10" s="61"/>
      <c r="E10" s="61"/>
      <c r="F10" s="62"/>
    </row>
    <row r="11" spans="1:6" ht="20.100000000000001" customHeight="1">
      <c r="A11" s="200" t="s">
        <v>174</v>
      </c>
      <c r="B11" s="215" t="s">
        <v>158</v>
      </c>
      <c r="C11" s="19">
        <v>0</v>
      </c>
      <c r="D11" s="73"/>
      <c r="E11" s="19">
        <v>0</v>
      </c>
      <c r="F11" s="25">
        <f>C11+E11</f>
        <v>0</v>
      </c>
    </row>
    <row r="12" spans="1:6" ht="20.100000000000001" customHeight="1">
      <c r="A12" s="200" t="s">
        <v>173</v>
      </c>
      <c r="B12" s="216" t="s">
        <v>159</v>
      </c>
      <c r="C12" s="19">
        <v>0</v>
      </c>
      <c r="D12" s="73"/>
      <c r="E12" s="19">
        <v>0</v>
      </c>
      <c r="F12" s="25">
        <f>C12+E12</f>
        <v>0</v>
      </c>
    </row>
    <row r="13" spans="1:6" ht="20.100000000000001" customHeight="1">
      <c r="A13" s="199" t="s">
        <v>175</v>
      </c>
      <c r="B13" s="217" t="s">
        <v>160</v>
      </c>
      <c r="C13" s="19">
        <v>0</v>
      </c>
      <c r="D13" s="149"/>
      <c r="E13" s="19">
        <v>0</v>
      </c>
      <c r="F13" s="25">
        <f>C13+E13</f>
        <v>0</v>
      </c>
    </row>
    <row r="14" spans="1:6" ht="20.100000000000001" customHeight="1">
      <c r="A14" s="355" t="s">
        <v>44</v>
      </c>
      <c r="B14" s="366"/>
      <c r="C14" s="28">
        <f>SUM(C11:C13)</f>
        <v>0</v>
      </c>
      <c r="D14" s="149"/>
      <c r="E14" s="28">
        <f>SUM(E11:E13)</f>
        <v>0</v>
      </c>
      <c r="F14" s="141">
        <f>SUM(F11:F13)</f>
        <v>0</v>
      </c>
    </row>
    <row r="15" spans="1:6" ht="15" customHeight="1">
      <c r="A15" s="352" t="s">
        <v>45</v>
      </c>
      <c r="B15" s="353"/>
      <c r="C15" s="63"/>
      <c r="D15" s="63"/>
      <c r="E15" s="63"/>
      <c r="F15" s="64"/>
    </row>
    <row r="16" spans="1:6" ht="20.100000000000001" customHeight="1">
      <c r="A16" s="200" t="s">
        <v>168</v>
      </c>
      <c r="B16" s="217" t="s">
        <v>161</v>
      </c>
      <c r="C16" s="19">
        <v>0</v>
      </c>
      <c r="D16" s="19">
        <v>0</v>
      </c>
      <c r="E16" s="19">
        <v>0</v>
      </c>
      <c r="F16" s="25">
        <f>C16+D16+E16</f>
        <v>0</v>
      </c>
    </row>
    <row r="17" spans="1:6" ht="20.100000000000001" customHeight="1">
      <c r="A17" s="199" t="s">
        <v>169</v>
      </c>
      <c r="B17" s="216" t="s">
        <v>162</v>
      </c>
      <c r="C17" s="20">
        <v>0</v>
      </c>
      <c r="D17" s="20">
        <v>0</v>
      </c>
      <c r="E17" s="20">
        <v>0</v>
      </c>
      <c r="F17" s="25">
        <f>C17+D17+E17</f>
        <v>0</v>
      </c>
    </row>
    <row r="18" spans="1:6" ht="20.100000000000001" customHeight="1">
      <c r="A18" s="199" t="s">
        <v>170</v>
      </c>
      <c r="B18" s="216" t="s">
        <v>163</v>
      </c>
      <c r="C18" s="20">
        <v>0</v>
      </c>
      <c r="D18" s="20">
        <v>0</v>
      </c>
      <c r="E18" s="20">
        <v>0</v>
      </c>
      <c r="F18" s="25">
        <f>C18+D18+E18</f>
        <v>0</v>
      </c>
    </row>
    <row r="19" spans="1:6" ht="20.100000000000001" customHeight="1">
      <c r="A19" s="199" t="s">
        <v>171</v>
      </c>
      <c r="B19" s="216" t="s">
        <v>164</v>
      </c>
      <c r="C19" s="20">
        <v>0</v>
      </c>
      <c r="D19" s="67"/>
      <c r="E19" s="20">
        <v>0</v>
      </c>
      <c r="F19" s="25">
        <f>C19+E19</f>
        <v>0</v>
      </c>
    </row>
    <row r="20" spans="1:6">
      <c r="A20" s="237" t="s">
        <v>269</v>
      </c>
      <c r="B20" s="216" t="s">
        <v>165</v>
      </c>
      <c r="C20" s="20">
        <v>0</v>
      </c>
      <c r="D20" s="67"/>
      <c r="E20" s="20">
        <v>0</v>
      </c>
      <c r="F20" s="25">
        <f>C20+E20</f>
        <v>0</v>
      </c>
    </row>
    <row r="21" spans="1:6" ht="20.100000000000001" customHeight="1">
      <c r="A21" s="199" t="s">
        <v>172</v>
      </c>
      <c r="B21" s="216" t="s">
        <v>166</v>
      </c>
      <c r="C21" s="20">
        <v>0</v>
      </c>
      <c r="D21" s="67"/>
      <c r="E21" s="20">
        <v>0</v>
      </c>
      <c r="F21" s="25">
        <f>C21+E21</f>
        <v>0</v>
      </c>
    </row>
    <row r="22" spans="1:6" ht="27" customHeight="1">
      <c r="A22" s="199" t="s">
        <v>280</v>
      </c>
      <c r="B22" s="201" t="s">
        <v>218</v>
      </c>
      <c r="C22" s="20">
        <v>0</v>
      </c>
      <c r="D22" s="67"/>
      <c r="E22" s="20">
        <v>0</v>
      </c>
      <c r="F22" s="25">
        <f>C22+E22</f>
        <v>0</v>
      </c>
    </row>
    <row r="23" spans="1:6" ht="20.100000000000001" customHeight="1">
      <c r="A23" s="199" t="s">
        <v>270</v>
      </c>
      <c r="B23" s="216" t="s">
        <v>167</v>
      </c>
      <c r="C23" s="20">
        <v>0</v>
      </c>
      <c r="D23" s="67"/>
      <c r="E23" s="20">
        <v>0</v>
      </c>
      <c r="F23" s="25">
        <f>C23+E23</f>
        <v>0</v>
      </c>
    </row>
    <row r="24" spans="1:6" ht="20.100000000000001" customHeight="1">
      <c r="A24" s="355" t="s">
        <v>46</v>
      </c>
      <c r="B24" s="356"/>
      <c r="C24" s="29">
        <f>SUM(C16:C23)</f>
        <v>0</v>
      </c>
      <c r="D24" s="29">
        <f>SUM(D16:D18)</f>
        <v>0</v>
      </c>
      <c r="E24" s="29">
        <f>SUM(E16:E23)</f>
        <v>0</v>
      </c>
      <c r="F24" s="26">
        <f>SUM(F16:F23)</f>
        <v>0</v>
      </c>
    </row>
    <row r="25" spans="1:6" ht="15" customHeight="1">
      <c r="A25" s="352" t="s">
        <v>101</v>
      </c>
      <c r="B25" s="353"/>
      <c r="C25" s="67"/>
      <c r="D25" s="67"/>
      <c r="E25" s="67"/>
      <c r="F25" s="110"/>
    </row>
    <row r="26" spans="1:6" ht="20.100000000000001" customHeight="1">
      <c r="A26" s="200" t="s">
        <v>181</v>
      </c>
      <c r="B26" s="217" t="s">
        <v>177</v>
      </c>
      <c r="C26" s="20">
        <v>0</v>
      </c>
      <c r="D26" s="20">
        <v>0</v>
      </c>
      <c r="E26" s="20">
        <v>0</v>
      </c>
      <c r="F26" s="26">
        <f>C26+D26+E26</f>
        <v>0</v>
      </c>
    </row>
    <row r="27" spans="1:6" ht="20.100000000000001" customHeight="1">
      <c r="A27" s="202" t="s">
        <v>180</v>
      </c>
      <c r="B27" s="216" t="s">
        <v>176</v>
      </c>
      <c r="C27" s="20">
        <v>0</v>
      </c>
      <c r="D27" s="20">
        <v>0</v>
      </c>
      <c r="E27" s="20">
        <v>0</v>
      </c>
      <c r="F27" s="26">
        <f>C27+D27+E27</f>
        <v>0</v>
      </c>
    </row>
    <row r="28" spans="1:6" ht="20.100000000000001" customHeight="1">
      <c r="A28" s="355" t="s">
        <v>136</v>
      </c>
      <c r="B28" s="356"/>
      <c r="C28" s="30">
        <f>C14-C24+C26-C27</f>
        <v>0</v>
      </c>
      <c r="D28" s="30">
        <f>D14-D24+D26-D27</f>
        <v>0</v>
      </c>
      <c r="E28" s="30">
        <f>E14-E24+E26-E27</f>
        <v>0</v>
      </c>
      <c r="F28" s="27">
        <f>F14-F24+F26-F27</f>
        <v>0</v>
      </c>
    </row>
    <row r="29" spans="1:6" ht="15" customHeight="1">
      <c r="A29" s="204"/>
      <c r="B29" s="212"/>
      <c r="C29" s="65"/>
      <c r="D29" s="65"/>
      <c r="E29" s="65"/>
      <c r="F29" s="66"/>
    </row>
    <row r="30" spans="1:6" ht="20.100000000000001" customHeight="1">
      <c r="A30" s="202" t="s">
        <v>185</v>
      </c>
      <c r="B30" s="217">
        <v>9791</v>
      </c>
      <c r="C30" s="20">
        <v>0</v>
      </c>
      <c r="D30" s="67"/>
      <c r="E30" s="67"/>
      <c r="F30" s="26">
        <f>C30</f>
        <v>0</v>
      </c>
    </row>
    <row r="31" spans="1:6" ht="20.100000000000001" customHeight="1">
      <c r="A31" s="202" t="s">
        <v>276</v>
      </c>
      <c r="B31" s="216" t="s">
        <v>182</v>
      </c>
      <c r="C31" s="20">
        <v>0</v>
      </c>
      <c r="D31" s="67"/>
      <c r="E31" s="67"/>
      <c r="F31" s="26">
        <f>C31</f>
        <v>0</v>
      </c>
    </row>
    <row r="32" spans="1:6" ht="20.100000000000001" customHeight="1">
      <c r="A32" s="213" t="s">
        <v>186</v>
      </c>
      <c r="B32" s="201"/>
      <c r="C32" s="29">
        <f>C28+C30+C31</f>
        <v>0</v>
      </c>
      <c r="D32" s="29">
        <f>D28</f>
        <v>0</v>
      </c>
      <c r="E32" s="29">
        <f>E28</f>
        <v>0</v>
      </c>
      <c r="F32" s="26">
        <f>F28+F30+F31</f>
        <v>0</v>
      </c>
    </row>
    <row r="33" spans="1:6" ht="15" customHeight="1">
      <c r="A33" s="352" t="s">
        <v>279</v>
      </c>
      <c r="B33" s="353"/>
      <c r="C33" s="65"/>
      <c r="D33" s="65"/>
      <c r="E33" s="65"/>
      <c r="F33" s="66"/>
    </row>
    <row r="34" spans="1:6" ht="20.100000000000001" customHeight="1">
      <c r="A34" s="206" t="s">
        <v>271</v>
      </c>
      <c r="B34" s="217" t="s">
        <v>206</v>
      </c>
      <c r="C34" s="20">
        <v>0</v>
      </c>
      <c r="D34" s="20">
        <v>0</v>
      </c>
      <c r="E34" s="20">
        <v>0</v>
      </c>
      <c r="F34" s="26">
        <f>C34+D34+E34</f>
        <v>0</v>
      </c>
    </row>
    <row r="35" spans="1:6" ht="20.100000000000001" customHeight="1">
      <c r="A35" s="202" t="s">
        <v>277</v>
      </c>
      <c r="B35" s="216">
        <v>9740</v>
      </c>
      <c r="C35" s="20">
        <v>0</v>
      </c>
      <c r="D35" s="20">
        <v>0</v>
      </c>
      <c r="E35" s="20">
        <v>0</v>
      </c>
      <c r="F35" s="26">
        <f>C35+D35+E35</f>
        <v>0</v>
      </c>
    </row>
    <row r="36" spans="1:6" ht="20.100000000000001" customHeight="1">
      <c r="A36" s="202" t="s">
        <v>273</v>
      </c>
      <c r="B36" s="216" t="s">
        <v>207</v>
      </c>
      <c r="C36" s="20">
        <v>0</v>
      </c>
      <c r="D36" s="20">
        <v>0</v>
      </c>
      <c r="E36" s="20">
        <v>0</v>
      </c>
      <c r="F36" s="26">
        <f>C36+D36+E36</f>
        <v>0</v>
      </c>
    </row>
    <row r="37" spans="1:6" ht="20.100000000000001" customHeight="1">
      <c r="A37" s="202" t="s">
        <v>274</v>
      </c>
      <c r="B37" s="216">
        <v>9780</v>
      </c>
      <c r="C37" s="20">
        <v>0</v>
      </c>
      <c r="D37" s="20">
        <v>0</v>
      </c>
      <c r="E37" s="20">
        <v>0</v>
      </c>
      <c r="F37" s="26">
        <f>C37+D37+E37</f>
        <v>0</v>
      </c>
    </row>
    <row r="38" spans="1:6" ht="20.100000000000001" customHeight="1">
      <c r="A38" s="202" t="s">
        <v>209</v>
      </c>
      <c r="B38" s="216">
        <v>9789</v>
      </c>
      <c r="C38" s="20">
        <v>0</v>
      </c>
      <c r="D38" s="20">
        <v>0</v>
      </c>
      <c r="E38" s="20">
        <v>0</v>
      </c>
      <c r="F38" s="26">
        <f>C38+D38+E38</f>
        <v>0</v>
      </c>
    </row>
    <row r="39" spans="1:6" ht="20.100000000000001" customHeight="1" thickBot="1">
      <c r="A39" s="207" t="s">
        <v>210</v>
      </c>
      <c r="B39" s="218">
        <v>9790</v>
      </c>
      <c r="C39" s="33">
        <f>C32-SUM(C34:C38)</f>
        <v>0</v>
      </c>
      <c r="D39" s="33">
        <f>D32-SUM(D34:D38)</f>
        <v>0</v>
      </c>
      <c r="E39" s="33">
        <f>E32-SUM(E34:E38)</f>
        <v>0</v>
      </c>
      <c r="F39" s="34">
        <f>F32-SUM(F34:F38)</f>
        <v>0</v>
      </c>
    </row>
    <row r="40" spans="1:6" ht="13.8" thickTop="1">
      <c r="A40" s="17" t="s">
        <v>135</v>
      </c>
      <c r="B40" s="224"/>
      <c r="C40" s="354" t="s">
        <v>263</v>
      </c>
      <c r="D40" s="354"/>
      <c r="E40" s="354"/>
      <c r="F40" s="354"/>
    </row>
    <row r="41" spans="1:6" ht="17.399999999999999">
      <c r="A41" s="59"/>
      <c r="B41" s="157"/>
    </row>
  </sheetData>
  <mergeCells count="18">
    <mergeCell ref="A1:F1"/>
    <mergeCell ref="A3:F3"/>
    <mergeCell ref="A4:F4"/>
    <mergeCell ref="C7:F7"/>
    <mergeCell ref="A5:F5"/>
    <mergeCell ref="C6:F6"/>
    <mergeCell ref="A7:B7"/>
    <mergeCell ref="A6:B6"/>
    <mergeCell ref="A2:F2"/>
    <mergeCell ref="A10:B10"/>
    <mergeCell ref="A15:B15"/>
    <mergeCell ref="A25:B25"/>
    <mergeCell ref="C40:F40"/>
    <mergeCell ref="A8:B8"/>
    <mergeCell ref="A24:B24"/>
    <mergeCell ref="A28:B28"/>
    <mergeCell ref="A14:B14"/>
    <mergeCell ref="A33:B33"/>
  </mergeCells>
  <phoneticPr fontId="2" type="noConversion"/>
  <printOptions horizontalCentered="1"/>
  <pageMargins left="0.2" right="0.2" top="0.5" bottom="0.75" header="0.25" footer="0.25"/>
  <pageSetup scale="95" orientation="portrait" r:id="rId1"/>
  <headerFooter alignWithMargins="0">
    <oddFooter>&amp;L&amp;"Times New Roman,Regular"Printed &amp;D at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1AA50060BC19949BED30D57B0E8573D" ma:contentTypeVersion="14" ma:contentTypeDescription="Create a new document." ma:contentTypeScope="" ma:versionID="e6e4ab2abcc4a07da9f58e748a3b28b0">
  <xsd:schema xmlns:xsd="http://www.w3.org/2001/XMLSchema" xmlns:xs="http://www.w3.org/2001/XMLSchema" xmlns:p="http://schemas.microsoft.com/office/2006/metadata/properties" xmlns:ns2="ec70d670-2285-4b73-b6b7-f50b459ad2e3" xmlns:ns3="050c731d-02a2-459e-87cb-972587f8b7e4" targetNamespace="http://schemas.microsoft.com/office/2006/metadata/properties" ma:root="true" ma:fieldsID="c0046e5da770486c02c08c1c86ab56a9" ns2:_="" ns3:_="">
    <xsd:import namespace="ec70d670-2285-4b73-b6b7-f50b459ad2e3"/>
    <xsd:import namespace="050c731d-02a2-459e-87cb-972587f8b7e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70d670-2285-4b73-b6b7-f50b459ad2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e8b3729-a4b8-462e-9781-4baf9b076db3"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0c731d-02a2-459e-87cb-972587f8b7e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2c59146-09ed-4b90-898e-8f867aaa539d}" ma:internalName="TaxCatchAll" ma:showField="CatchAllData" ma:web="050c731d-02a2-459e-87cb-972587f8b7e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50c731d-02a2-459e-87cb-972587f8b7e4" xsi:nil="true"/>
    <lcf76f155ced4ddcb4097134ff3c332f xmlns="ec70d670-2285-4b73-b6b7-f50b459ad2e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C84B92B-FCBA-4034-92F9-AB6539D6E5A1}">
  <ds:schemaRefs>
    <ds:schemaRef ds:uri="http://schemas.microsoft.com/sharepoint/v3/contenttype/forms"/>
  </ds:schemaRefs>
</ds:datastoreItem>
</file>

<file path=customXml/itemProps2.xml><?xml version="1.0" encoding="utf-8"?>
<ds:datastoreItem xmlns:ds="http://schemas.openxmlformats.org/officeDocument/2006/customXml" ds:itemID="{173502B1-55A8-4BDF-9CB9-0C2BFA7BCB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70d670-2285-4b73-b6b7-f50b459ad2e3"/>
    <ds:schemaRef ds:uri="050c731d-02a2-459e-87cb-972587f8b7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358211-F7FD-4336-85A9-4E0720DBFB2A}">
  <ds:schemaRefs>
    <ds:schemaRef ds:uri="ec70d670-2285-4b73-b6b7-f50b459ad2e3"/>
    <ds:schemaRef ds:uri="http://purl.org/dc/dcmitype/"/>
    <ds:schemaRef ds:uri="http://schemas.microsoft.com/office/2006/metadata/properties"/>
    <ds:schemaRef ds:uri="http://purl.org/dc/terms/"/>
    <ds:schemaRef ds:uri="050c731d-02a2-459e-87cb-972587f8b7e4"/>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16</vt:i4>
      </vt:variant>
    </vt:vector>
  </HeadingPairs>
  <TitlesOfParts>
    <vt:vector size="38" baseType="lpstr">
      <vt:lpstr>General Instructions</vt:lpstr>
      <vt:lpstr>Specific Instructions</vt:lpstr>
      <vt:lpstr>Page 1, Agreement</vt:lpstr>
      <vt:lpstr>Page 2, Explanations</vt:lpstr>
      <vt:lpstr>Page 3, Explanations</vt:lpstr>
      <vt:lpstr>Page 4a, Impact, Unrestr G.F.</vt:lpstr>
      <vt:lpstr>Page 4b, Impact, Restr G.F.</vt:lpstr>
      <vt:lpstr>Page 4c, Impact, Combined G.F.</vt:lpstr>
      <vt:lpstr>Page 4d, Impact, Adult Fund</vt:lpstr>
      <vt:lpstr>Page 4e, Impact, Child Dev Fund</vt:lpstr>
      <vt:lpstr>Page 4f, Impact, Cafeteria Fund</vt:lpstr>
      <vt:lpstr>Page 4g, Impact, Other Fund</vt:lpstr>
      <vt:lpstr>Page 4h, Impact, Other Fund</vt:lpstr>
      <vt:lpstr>Page 4i, Column 3 Explanations</vt:lpstr>
      <vt:lpstr>Page 5a, MYP, Unrestricted</vt:lpstr>
      <vt:lpstr>Page 5b, MYP, Restricted</vt:lpstr>
      <vt:lpstr>Page 5c, MYP, Combined</vt:lpstr>
      <vt:lpstr>Page 6, Reserve Levels</vt:lpstr>
      <vt:lpstr>Page 7, Variance &amp; Deficits</vt:lpstr>
      <vt:lpstr>Page 8, Certification No. 1</vt:lpstr>
      <vt:lpstr>Page 8a, Assumptions &amp; Explan.</vt:lpstr>
      <vt:lpstr>Page 9, Certification No. 2</vt:lpstr>
      <vt:lpstr>'Specific Instructions'!_2007_08_Urgent_Bulletin_No._2__Attachment_No</vt:lpstr>
      <vt:lpstr>'General Instructions'!_2007_08_Urgent_Bulletin_No._2__Attachment_No._1_3</vt:lpstr>
      <vt:lpstr>'Specific Instructions'!_2007_08_Urgent_Bulletin_No._2__Attachment_No._2_1</vt:lpstr>
      <vt:lpstr>'Page 1, Agreement'!Print_Area</vt:lpstr>
      <vt:lpstr>'Page 4a, Impact, Unrestr G.F.'!Print_Area</vt:lpstr>
      <vt:lpstr>'Page 4b, Impact, Restr G.F.'!Print_Area</vt:lpstr>
      <vt:lpstr>'Page 4i, Column 3 Explanations'!Print_Area</vt:lpstr>
      <vt:lpstr>'Page 5a, MYP, Unrestricted'!Print_Area</vt:lpstr>
      <vt:lpstr>'Page 5b, MYP, Restricted'!Print_Area</vt:lpstr>
      <vt:lpstr>'Page 6, Reserve Levels'!Print_Area</vt:lpstr>
      <vt:lpstr>'Page 7, Variance &amp; Deficits'!Print_Area</vt:lpstr>
      <vt:lpstr>'Page 8, Certification No. 1'!Print_Area</vt:lpstr>
      <vt:lpstr>'Page 9, Certification No. 2'!Print_Area</vt:lpstr>
      <vt:lpstr>'Specific Instructions'!Print_Area</vt:lpstr>
      <vt:lpstr>'General Instructions'!Print_Titles</vt:lpstr>
      <vt:lpstr>'Specific Instructions'!Print_Titles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gfayers</dc:creator>
  <cp:lastModifiedBy>Shannon Hayes</cp:lastModifiedBy>
  <cp:lastPrinted>2024-01-20T02:22:43Z</cp:lastPrinted>
  <dcterms:created xsi:type="dcterms:W3CDTF">2004-04-16T16:33:51Z</dcterms:created>
  <dcterms:modified xsi:type="dcterms:W3CDTF">2026-08-04T20:39:47Z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0x010100D1AA50060BC19949BED30D57B0E8573D</vt:lpwstr>
  </property>
</Properties>
</file>